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defaultThemeVersion="124226"/>
  <mc:AlternateContent xmlns:mc="http://schemas.openxmlformats.org/markup-compatibility/2006">
    <mc:Choice Requires="x15">
      <x15ac:absPath xmlns:x15ac="http://schemas.microsoft.com/office/spreadsheetml/2010/11/ac" url="H:\Michalkovice\odborne_ucebny\ucebny\"/>
    </mc:Choice>
  </mc:AlternateContent>
  <xr:revisionPtr revIDLastSave="0" documentId="10_ncr:8100000_{D5D937E6-8BC5-426C-9C0D-D19500E1AF68}" xr6:coauthVersionLast="33" xr6:coauthVersionMax="33" xr10:uidLastSave="{00000000-0000-0000-0000-000000000000}"/>
  <bookViews>
    <workbookView xWindow="240" yWindow="396" windowWidth="14940" windowHeight="8532" activeTab="2" xr2:uid="{00000000-000D-0000-FFFF-FFFF00000000}"/>
  </bookViews>
  <sheets>
    <sheet name="Rekapitulace" sheetId="26" r:id="rId1"/>
    <sheet name="FY-CHE učebna" sheetId="8" r:id="rId2"/>
    <sheet name="PC učebna" sheetId="27" r:id="rId3"/>
  </sheets>
  <calcPr calcId="162913"/>
</workbook>
</file>

<file path=xl/calcChain.xml><?xml version="1.0" encoding="utf-8"?>
<calcChain xmlns="http://schemas.openxmlformats.org/spreadsheetml/2006/main">
  <c r="F73" i="8" l="1"/>
  <c r="F74" i="8"/>
  <c r="F75" i="8"/>
  <c r="F24" i="27"/>
  <c r="F9" i="27"/>
  <c r="F11" i="27"/>
  <c r="F10" i="27"/>
  <c r="F13" i="8"/>
  <c r="F21" i="8"/>
  <c r="B7" i="26"/>
  <c r="F26" i="27"/>
  <c r="F25" i="27"/>
  <c r="F20" i="27"/>
  <c r="F16" i="27"/>
  <c r="F15" i="27"/>
  <c r="F8" i="27"/>
  <c r="F7" i="27"/>
  <c r="F67" i="8"/>
  <c r="F66" i="8"/>
  <c r="F65" i="8"/>
  <c r="F64" i="8"/>
  <c r="F63" i="8"/>
  <c r="F62" i="8"/>
  <c r="F61" i="8"/>
  <c r="F60" i="8"/>
  <c r="F59" i="8"/>
  <c r="F58" i="8"/>
  <c r="F57" i="8"/>
  <c r="F56" i="8"/>
  <c r="F55" i="8"/>
  <c r="F54" i="8"/>
  <c r="F53" i="8"/>
  <c r="F52" i="8"/>
  <c r="F51" i="8"/>
  <c r="F48" i="8"/>
  <c r="F46" i="8"/>
  <c r="F50" i="8"/>
  <c r="F49" i="8"/>
  <c r="F47" i="8"/>
  <c r="F20" i="8"/>
  <c r="F91" i="8"/>
  <c r="F35" i="8"/>
  <c r="F42" i="8"/>
  <c r="F41" i="8"/>
  <c r="F40" i="8"/>
  <c r="F39" i="8"/>
  <c r="F38" i="8"/>
  <c r="F37" i="8"/>
  <c r="F36" i="8"/>
  <c r="F30" i="8"/>
  <c r="F31" i="8"/>
  <c r="F29" i="8"/>
  <c r="F28" i="8"/>
  <c r="F26" i="8"/>
  <c r="B6" i="26"/>
  <c r="F79" i="8"/>
  <c r="F78" i="8"/>
  <c r="F25" i="8"/>
  <c r="F27" i="8"/>
  <c r="F14" i="8"/>
  <c r="F92" i="8"/>
  <c r="F93" i="8"/>
  <c r="F90" i="8"/>
  <c r="F84" i="8"/>
  <c r="F85" i="8"/>
  <c r="F86" i="8"/>
  <c r="F83" i="8"/>
  <c r="F8" i="8"/>
  <c r="F11" i="8"/>
  <c r="F72" i="8"/>
  <c r="F77" i="8"/>
  <c r="F18" i="8"/>
  <c r="F19" i="8"/>
  <c r="F7" i="8"/>
  <c r="F9" i="8"/>
  <c r="F10" i="8"/>
  <c r="F12" i="8"/>
  <c r="F21" i="27"/>
  <c r="F27" i="27" l="1"/>
  <c r="F17" i="27"/>
  <c r="F12" i="27"/>
  <c r="F80" i="8"/>
  <c r="F43" i="8"/>
  <c r="F32" i="8"/>
  <c r="F22" i="8"/>
  <c r="F15" i="8"/>
  <c r="F33" i="27"/>
  <c r="F87" i="8"/>
  <c r="F94" i="8"/>
  <c r="F68" i="8"/>
  <c r="F100" i="8" l="1"/>
  <c r="E6" i="26" s="1"/>
  <c r="F29" i="27"/>
  <c r="D7" i="26" s="1"/>
  <c r="E7" i="26"/>
  <c r="F96" i="8" l="1"/>
  <c r="D6" i="26" s="1"/>
  <c r="D8" i="26" s="1"/>
  <c r="E10" i="26" s="1"/>
  <c r="F31" i="27"/>
  <c r="E8" i="26"/>
  <c r="E14" i="26" s="1"/>
  <c r="F98" i="8" l="1"/>
  <c r="E12" i="26"/>
</calcChain>
</file>

<file path=xl/sharedStrings.xml><?xml version="1.0" encoding="utf-8"?>
<sst xmlns="http://schemas.openxmlformats.org/spreadsheetml/2006/main" count="190" uniqueCount="145">
  <si>
    <t>Položka</t>
  </si>
  <si>
    <t>ks</t>
  </si>
  <si>
    <t>jed. cena</t>
  </si>
  <si>
    <t xml:space="preserve">celkem </t>
  </si>
  <si>
    <t>elektroinstalace</t>
  </si>
  <si>
    <t>Cena celkem vč. DPH</t>
  </si>
  <si>
    <t>Učitelské pracoviště</t>
  </si>
  <si>
    <t>Žákovské pracoviště</t>
  </si>
  <si>
    <t>regulovatelný zdroj nízkonapěťový s plyn. regulací EZ-10A</t>
  </si>
  <si>
    <t>celkové sestavení, vynošení, kotvení a montáž učebny</t>
  </si>
  <si>
    <t>židle učitelská - čalouněná</t>
  </si>
  <si>
    <t>Skříňová sestava</t>
  </si>
  <si>
    <t>Zatemnění</t>
  </si>
  <si>
    <t>montáž el. zatemnění</t>
  </si>
  <si>
    <t>Ozvučení</t>
  </si>
  <si>
    <t xml:space="preserve">Celkem </t>
  </si>
  <si>
    <t>Celkem</t>
  </si>
  <si>
    <t>rozbočovač signálu</t>
  </si>
  <si>
    <t>drobný instalační materiál- konektory Canon, svorky, příchytky</t>
  </si>
  <si>
    <t>implementace a zavedení ovládacího programu, připojení k PC</t>
  </si>
  <si>
    <t>Ostatní náklady</t>
  </si>
  <si>
    <t>konzoly pro repro 2 ks</t>
  </si>
  <si>
    <t>montáž repro vč. kabeláží</t>
  </si>
  <si>
    <t>Cena celkem bez DPH</t>
  </si>
  <si>
    <t>DPH</t>
  </si>
  <si>
    <t>měřicí senzory - učitelská sada</t>
  </si>
  <si>
    <t>repro, stereo 2x60W</t>
  </si>
  <si>
    <t>trojsvazková kabeláž pro stěnové vedení - HDMI, video, síť 230V</t>
  </si>
  <si>
    <t>dálkový ovladač sdružený čtyřkanálový</t>
  </si>
  <si>
    <t>výškově stavitelný pojezd na interaktivní tabuli vč. konzoly</t>
  </si>
  <si>
    <t>celková doprava nábytku</t>
  </si>
  <si>
    <t>celková doprava montáže</t>
  </si>
  <si>
    <t>Specifikace</t>
  </si>
  <si>
    <t xml:space="preserve">demonstrační stůl </t>
  </si>
  <si>
    <t xml:space="preserve">mycí stůl s keramickým dřezem a baterií </t>
  </si>
  <si>
    <t>zdroj NN 0-24V,plynulá regulace střídavého i stejnosměrného napětí, digitální displej,výstup pro učitele 6V a 12V/6A, výkon 10A, přepínač AC/DC na ovládacím panelu zdroje, výstupy pro připojení NN panelů na žákovských pracovištích, všechny napěťové vstupy jsou chráněny proti přetížení a zkratu</t>
  </si>
  <si>
    <t xml:space="preserve">žákovská trojlavice s vestavbou pro kabeláž a odklopem </t>
  </si>
  <si>
    <t xml:space="preserve">vestavná skříň uzavíratelná </t>
  </si>
  <si>
    <t>Technologie 3LCD, rozlišení: WXGA min. 1280x800 (16:10), 3100 ANSI, kontrast min.3000:1, životnost lampy min. 3000hodin, reproduktor, Výstupy: HDMI, S-Video, RGB, USB.</t>
  </si>
  <si>
    <t>možnost rozbočení obrazu na dva výstupy</t>
  </si>
  <si>
    <t>CYKY 3x 2,5; HDMI; CYSY 2x 1,5</t>
  </si>
  <si>
    <t>konektory, svorky, příchytky</t>
  </si>
  <si>
    <t>zprovoznění dodaných technologií</t>
  </si>
  <si>
    <t>pevné kotvení a uvedení do provozu</t>
  </si>
  <si>
    <t xml:space="preserve">CYKY 3x 2,5; zásuvky 230V </t>
  </si>
  <si>
    <t>rozmístění, pevná montáž</t>
  </si>
  <si>
    <t>doprava montáže</t>
  </si>
  <si>
    <t>doprava nábytku</t>
  </si>
  <si>
    <t>Uvedené položkové ceny jsou včetně DPH 21%.</t>
  </si>
  <si>
    <t>umožňuje ovládání všech oken současně, nebo jednotlivě s možností zastavení v libovolné výšce</t>
  </si>
  <si>
    <t>instalační práce</t>
  </si>
  <si>
    <t>roletové, elektrické zatemnění ve vodících lištách</t>
  </si>
  <si>
    <t>2x reproduktor výkon 2x 60W, rozsah 20Hz -20kHz, 1x propojovací kabel, 1x RCA kabel</t>
  </si>
  <si>
    <t xml:space="preserve">stavitelná konzola ošetřená vypalovací práškovou barvou </t>
  </si>
  <si>
    <t>stereo receiver 2x 100W, konektory: 3x vstup Cinch, 1x gramofonní vstup, 1x sluchátkový vstup, 1x výstup Cinch, rozsah 20-200Hz, AM/FM tuner</t>
  </si>
  <si>
    <t>montáž dataprojektoru a interaktivní tabule</t>
  </si>
  <si>
    <t xml:space="preserve">receiver </t>
  </si>
  <si>
    <t xml:space="preserve">interaktivní tabule s křídly 16:10, 6 dotykových bodů </t>
  </si>
  <si>
    <t>celkem bez DPH</t>
  </si>
  <si>
    <t>celkem vč. DPH</t>
  </si>
  <si>
    <t>žákovské PC</t>
  </si>
  <si>
    <t>REKAPITULACE
ZŠ Ostrava - Michálkovice</t>
  </si>
  <si>
    <r>
      <rPr>
        <b/>
        <i/>
        <sz val="8"/>
        <rFont val="Trebuchet MS"/>
        <family val="2"/>
        <charset val="238"/>
      </rPr>
      <t xml:space="preserve">1600x600x760mm
</t>
    </r>
    <r>
      <rPr>
        <i/>
        <sz val="8"/>
        <rFont val="Trebuchet MS"/>
        <family val="2"/>
        <charset val="238"/>
      </rPr>
      <t>Pracovní deska 25 mm s ABS</t>
    </r>
    <r>
      <rPr>
        <i/>
        <sz val="8"/>
        <color indexed="8"/>
        <rFont val="Trebuchet MS"/>
        <family val="2"/>
        <charset val="238"/>
      </rPr>
      <t xml:space="preserve"> hranou. V praco</t>
    </r>
    <r>
      <rPr>
        <i/>
        <sz val="8"/>
        <rFont val="Trebuchet MS"/>
        <family val="2"/>
        <charset val="238"/>
      </rPr>
      <t xml:space="preserve">vní desce stolu bude průchodka průměru 70 mm pro kabeláž pro monitor. Konstrukce katedry z LTD 18 mm, dvojitá záda pro vedení veškeré kabeláže. Pojezd pro klávesnici pod pracovní deskou.
PC box: šíře 27 cm, ve spodní části jekl 40 x 20 mm, v horní části PC boxu stavitelná police, v zadní části PC boxu odvětrování perforovaným plechem (velikost otvoru min. 7 mm max.10 mm). 
Roletová skříňka pro AV techniku: šíře 60 cm, ve spodní části jekl 40 x 20 mm, 2x stavitelné police, horizontální roletová dvířka se zámkem.
Kovové prvky budou upraveny vypalovací barvou RAL dle výběru. </t>
    </r>
  </si>
  <si>
    <t xml:space="preserve">CPU Passmark min. 6400 bodů bez přetaktování
Pamet: 4GB (1x4GB) (min. 2 sloty)
Hard disk: min. 500GB SATA (7.200 ot/min) 3.5""
Opticka mechanika: DVD+/-RW
Grafika: dedikovaná, výstup min. 1x HDMI,1x VGA
Síť:  Wireless, LAN 10/100/1000
Konektory (celkem):
min. 4 USB 2.0, 2x USB 3.0
1x audio jack
Klávesnice a myš USB stejná značka jako PC 
Operační systém Windows Profesional CZ 64bit"
Typ obrazovky: LCD 
Podsvícení: LED
Úhlopříčka [palce]: min. 23""
Rozlišení: 1920 x 1080
Poměr stran: 16:9
Povrch displeje: matný
Jas [cd/m2]: 250 cd/m2 
Kontrast: 1000:1 
Odezva [ms]: 5
Pozorovací úhly (Horizontál/Vertikál): 170° / 160°
Konektory: VGA, HDMI, DVI    </t>
  </si>
  <si>
    <t>učitelské PC</t>
  </si>
  <si>
    <t>katedra multimediální</t>
  </si>
  <si>
    <t xml:space="preserve"> 
Učebny FYZIKY/CHEMIE
</t>
  </si>
  <si>
    <r>
      <rPr>
        <b/>
        <i/>
        <sz val="8"/>
        <rFont val="Trebuchet MS"/>
        <family val="2"/>
        <charset val="238"/>
      </rPr>
      <t xml:space="preserve">1400x600x900mm
</t>
    </r>
    <r>
      <rPr>
        <i/>
        <sz val="8"/>
        <rFont val="Trebuchet MS"/>
        <family val="2"/>
        <charset val="238"/>
      </rPr>
      <t xml:space="preserve">Pracovní deska: LTD s umakartovým povrchem min. tloušťky 25 mm, ABS hrana
Konstrukce: korpus LTD 18mm, pevná lepená konstrukce, 
Vybavení: 1x dvoudveřová skříňka se stavitelnou policí šíře 770mm, s dolní ocelovou lištou pro zvýšení mechanické odolnosti r. 40x20mm, zásuvková skříňka pro umístění 2x NN zdroje šíře 630mm </t>
    </r>
  </si>
  <si>
    <r>
      <rPr>
        <b/>
        <i/>
        <sz val="8"/>
        <rFont val="Trebuchet MS"/>
        <family val="2"/>
        <charset val="238"/>
      </rPr>
      <t>600x600x900mm
Konstrukce:</t>
    </r>
    <r>
      <rPr>
        <i/>
        <sz val="8"/>
        <rFont val="Trebuchet MS"/>
        <family val="2"/>
        <charset val="238"/>
      </rPr>
      <t xml:space="preserve"> LTD 18 mm, zpevněna jeklem 40 x 20 mm ve spodní části mycího stolu, pracovní deska o síle 25 mm s odolnou fólií HPL min. 0,8 mm. Keramický bílý laboratorní dřez s rovným dnem a nerezovou výpustí, baterie T+S s laboratorním ramínkem s kónickým náustkem, ve spodní části úložný prostor uzavíratelný. Lepená konstrukce metodou PUR technologie. Kovové prvky budou upraveny vypalovací barvou RAL dle výběru.</t>
    </r>
  </si>
  <si>
    <r>
      <rPr>
        <b/>
        <i/>
        <sz val="8"/>
        <rFont val="Trebuchet MS"/>
        <family val="2"/>
        <charset val="238"/>
      </rPr>
      <t xml:space="preserve">Učitelská sada obsahuje: 
</t>
    </r>
    <r>
      <rPr>
        <i/>
        <sz val="8"/>
        <rFont val="Trebuchet MS"/>
        <family val="2"/>
        <charset val="238"/>
      </rPr>
      <t xml:space="preserve">USB modul - umožňující rychlé připojení senzorů k počítači, softwarová neomezená multilicence v českém jazyce pro zazanamenávání a ukládání dat v reálném čase, modul baterie, grafický zobrazovací modul pro zobrazení experimentu bez PC, WiFi komunikační modul pro zobrazení na tabletech, smartphonech.  Senzor napětí s rozsahem min. +-20V, senzor proudu s rozsahem min. +-2500mA, senzor světla s rozsahem min. 0- 150000lx, fotobrána, tlakový senzor s rozsahem min. 0-7atm, senzor síly s rozsahem min.+-50N, senzor zvuku s rozsahem min.40-110dB, senzor pohybu, senzor magnetického pole s rozsahem min.+-10mT, váhový senzor s rozsahem min. -800 až 2000N, senzor rotačního pohybu s min rozsahem 0-360°, senzor zrychlení s rozsahem min. +-80m/s2, elektrostatický senzor s rozsahem min.+-10000mV.
Každý senzor musí mít procesor a flash pamět s uložením min. 5 měření přímo v senzoru.Celá měřicí sada senzorů musí být kompatibilní. </t>
    </r>
  </si>
  <si>
    <r>
      <rPr>
        <b/>
        <i/>
        <sz val="8"/>
        <rFont val="Trebuchet MS"/>
        <family val="2"/>
        <charset val="238"/>
      </rPr>
      <t>1800x600x760mm</t>
    </r>
    <r>
      <rPr>
        <i/>
        <sz val="8"/>
        <rFont val="Trebuchet MS"/>
        <family val="2"/>
        <charset val="238"/>
      </rPr>
      <t xml:space="preserve">
Pracovní deska z min. 25 mm s umakartovým povrchem odolným proti oděru s ABS hranou, s odklopem 400x200mm s vnitřní vestavbou s NN panelem, vestavěný tunel pro vedení kabeláže. 
Konstrukce: kovová konstrukce z profilu 40x20mm se zavětrováním ocelovým perforovaným plechem s otvory min. 7mm. Konstrukce ošetřena vypalovací práškovou barvou RAL dle výběru </t>
    </r>
  </si>
  <si>
    <t>konstukce z kombinovaného rámu z ohýbaného plochooválu 20x38mm s tvarovanou 11-ti vrstvou skořepinou s částečným čalouněním sedáku a opěráku Fixace pomocí přítlačné desky formou skrytých závrtných šroubů. Skořepina fixovaná k 5-ti paprskovému kříži se zvedacím mechanismem pomocí plynového pístu. Podnož na kolečkách.</t>
  </si>
  <si>
    <t>Konstrukce: Kovová - plochooválný profil 38 x 20 mm , dřevěný sedák a opěrák, povrchová úprava kovové konstruce vypalovací barvou, čalouněný sedák a opěrák. Konstrukce fixovaná k 5-ti paprskovému kříži se zvedacím mechanismem pomocí plynového pístu. Volitelně na kolečkách nebo na kluzácích.</t>
  </si>
  <si>
    <t>židle žákovská - čalouněná</t>
  </si>
  <si>
    <r>
      <rPr>
        <b/>
        <i/>
        <sz val="8"/>
        <rFont val="Trebuchet MS"/>
        <family val="2"/>
        <charset val="238"/>
      </rPr>
      <t xml:space="preserve">900x600x850mm
</t>
    </r>
    <r>
      <rPr>
        <i/>
        <sz val="8"/>
        <rFont val="Trebuchet MS"/>
        <family val="2"/>
        <charset val="238"/>
      </rPr>
      <t>Pracovní deska: LTD s umakartovým povrchem min. tloušťky 25 mm, ABS hrana
Konstrukce: korpus LTD 18mm, pevná lepená konstrukce
Dvoudveřová skříňka se stavitelnou policí šíře 900mm, s dolní ocelovou lištou pro zvýšení mechanické odolnosti r. 40x20mm.</t>
    </r>
  </si>
  <si>
    <t>laboratorní pracoviště</t>
  </si>
  <si>
    <r>
      <rPr>
        <b/>
        <i/>
        <sz val="8"/>
        <rFont val="Trebuchet MS"/>
        <family val="2"/>
        <charset val="238"/>
      </rPr>
      <t>2380x400x3000mm</t>
    </r>
    <r>
      <rPr>
        <i/>
        <sz val="8"/>
        <rFont val="Trebuchet MS"/>
        <family val="2"/>
        <charset val="238"/>
      </rPr>
      <t>, konstrukce z LTD materiálu, rozděleno na tři sekce min. š. 790mm. Spodní část dvoudveřová policová v. 2000mm, horní část dvoudveřová policová v. 1000mm. Skříň je zpevněna jeklem 40x20mm na třech místech, uzamykatelná sjednoceným klíčem.</t>
    </r>
  </si>
  <si>
    <t>skříň vysoká prosklená</t>
  </si>
  <si>
    <t xml:space="preserve">nástavec uzavřený </t>
  </si>
  <si>
    <r>
      <rPr>
        <b/>
        <i/>
        <sz val="8"/>
        <rFont val="Trebuchet MS"/>
        <family val="2"/>
        <charset val="238"/>
      </rPr>
      <t>900x430x600mm</t>
    </r>
    <r>
      <rPr>
        <i/>
        <sz val="8"/>
        <rFont val="Trebuchet MS"/>
        <family val="2"/>
        <charset val="238"/>
      </rPr>
      <t xml:space="preserve">
</t>
    </r>
    <r>
      <rPr>
        <b/>
        <i/>
        <sz val="8"/>
        <rFont val="Trebuchet MS"/>
        <family val="2"/>
        <charset val="238"/>
      </rPr>
      <t>Konstrukce:</t>
    </r>
    <r>
      <rPr>
        <i/>
        <sz val="8"/>
        <rFont val="Trebuchet MS"/>
        <family val="2"/>
        <charset val="238"/>
      </rPr>
      <t xml:space="preserve"> LTD min. 18 mm, lepená konstrukce, ABS hrany. Celá konstrukce je zpevněna kovovým profilem 40 x 20 mm v horní části, plná dvířka s úchytkami, 1x stavitelná police.</t>
    </r>
  </si>
  <si>
    <r>
      <rPr>
        <b/>
        <i/>
        <sz val="8"/>
        <rFont val="Trebuchet MS"/>
        <family val="2"/>
        <charset val="238"/>
      </rPr>
      <t xml:space="preserve">
900x430x1800mm</t>
    </r>
    <r>
      <rPr>
        <i/>
        <sz val="8"/>
        <rFont val="Trebuchet MS"/>
        <family val="2"/>
        <charset val="238"/>
      </rPr>
      <t xml:space="preserve">
Konstrukce: LTD min. 18 mm, lepená konstrukce, ABS hrany. Celá konstrukce je zpevněna kovovým profilem 40 x 20 mm v horní, prostřední a spodní části. 4x rektifikační šrouby.
Horní část: skleněná dvířka s úchytkami se zámkem, 2x stavitelná police
Dolní část: plná dvířka s úchytkami, 2x stavitelná police
</t>
    </r>
  </si>
  <si>
    <r>
      <rPr>
        <b/>
        <i/>
        <sz val="8"/>
        <rFont val="Trebuchet MS"/>
        <family val="2"/>
        <charset val="238"/>
      </rPr>
      <t xml:space="preserve">
600x430x1800mm</t>
    </r>
    <r>
      <rPr>
        <i/>
        <sz val="8"/>
        <rFont val="Trebuchet MS"/>
        <family val="2"/>
        <charset val="238"/>
      </rPr>
      <t xml:space="preserve">
Konstrukce: LTD min. 18 mm, lepená konstrukce, ABS hrany. Celá konstrukce je zpevněna kovovým profilem 40 x 20 mm v horní, prostřední a spodní části. 4x rektifikační šrouby.
Horní část: skleněná dvířka s úchytkami se zámkem, 2x stavitelná police
Dolní část: plná dvířka s úchytkami, 2x stavitelná police
</t>
    </r>
  </si>
  <si>
    <r>
      <rPr>
        <b/>
        <i/>
        <sz val="8"/>
        <rFont val="Trebuchet MS"/>
        <family val="2"/>
        <charset val="238"/>
      </rPr>
      <t>600x430x600mm</t>
    </r>
    <r>
      <rPr>
        <i/>
        <sz val="8"/>
        <rFont val="Trebuchet MS"/>
        <family val="2"/>
        <charset val="238"/>
      </rPr>
      <t xml:space="preserve">
Konstrukce: LTD min. 18 mm, lepená konstrukce, ABS hrany. Celá konstrukce je zpevněna kovovým profilem 40 x 20 mm v horní části, plná dvířka s úchytkami, 1x stavitelná police.</t>
    </r>
  </si>
  <si>
    <t>Technologie 3LCD, rozlišení: WXGA min. 1280 x 800 (16:10), 3200 ANSI, kontrast min.14000:1, životnost lampy min. 5000hodin, reproduktory 16W, Rozhraní: USB 2.0 typu A, USB 2.0 typu B, RS-232C, Ethernetové rozhraní (100 Base-TX / 10 Base-T), Bezdrátová síť LAN IEEE 802.11 b/g/n (volitelně), VGA vstup (2x), VGA výstup, HDMI vstup (3x), Kompozitní vstup, RGB vstup (2x), RGB výstup, MHL, Audiovýstup, stereofonní konektor mini-jack, Audiovstup, stereofonní konektor mini-jack (3x), vstup pro mikrofon.</t>
  </si>
  <si>
    <t xml:space="preserve">
Rozměr tabule s křídly: 127 x 391 cm (16 : 10), 6 dotekových bodů. Šesti dotekové ovládání tabule umožnuje práci více uživatelů a to použitím doteku prstem, perem, popisovačem či jiným vhodným nástrojem. Všechny doteky umožnují simultální práci více uživatelů. Keramický povrch umožnuje až dvacetiletou garanci na poškrábání a lze jej stírat běžnou stěrkou standardního popisovače keramických tabulí. USB napájení.
</t>
  </si>
  <si>
    <t>videodataprojektor s ultrakrátkou ohniskovou vzdáleností</t>
  </si>
  <si>
    <t>Sloupek z LTD 1,8 mm, bílá barva, s kotvením do stropu a parapetní desky pro uchycení vodící lišty</t>
  </si>
  <si>
    <t>2625x2300mm, elektrické roletové zatemnění vedené ve vodících lištách, kovový oválný tubus osazen navíjecím systémem, neprůhledná látka zajišťující absolutní tmu</t>
  </si>
  <si>
    <t>vybudování vodícího pilíře</t>
  </si>
  <si>
    <t>Požadujeme uzamykání skříní sjednoceným klíčem.</t>
  </si>
  <si>
    <t>Projekce</t>
  </si>
  <si>
    <t xml:space="preserve">notebook žákovský </t>
  </si>
  <si>
    <t>CPU Passmark min.2900 bodů bez přetaktování
Paměť/volný slot: 4GB/1 x volný slot
Harddisk: min. 500GB SATA (5400 ot/min) 2.5"
Monitor: 15.6" HD (1366x768) ; integr. kamera s mikrofonem
Grafika: Integrovaná
Optika: DVD RW
Operační systém: Win 10 Pro (64bit)
klávesnice česká, numerická
Napájení: minim. 4 článková baterie, síťový adaptér
Minim. porty, sloty a šasi:
VGA, HDMI výstup,  RJ-45, napájení, sluchátka/mikrofon
1x USB 3.0, 1xUSB 2.0
Čtečka paměťových karet SD
Konektivita
Integrovaná kabelová konektivita: gigabitový ethernetový síťový adaptér
Bezdrátové sítě WLAN: 802.11ac nebo 802.11 b/g/n  Bluetooth v4.0 Combo
MS Office Standard 2016 Obsahuje Word, Excel, PowerPoint, OneNote, Outlook a Publisher.
Záruka 2 roky</t>
  </si>
  <si>
    <t>Pomůcky</t>
  </si>
  <si>
    <t>Wimshurstova indukční elektrika</t>
  </si>
  <si>
    <t>Pomůcka pro generování vysokého stejnosměrného napětí. Na podstavci, s ruční klikou a řemenovým pohonem.</t>
  </si>
  <si>
    <t>Van de Graaffův generátor s motorem</t>
  </si>
  <si>
    <t>Pomůcka pro generování velmi vysokého stejnosměrného napětí s nízkým proudem pro pokusy v elektrostatice. Provozní napětí motoru: 230 V</t>
  </si>
  <si>
    <t>Model vzduchem chlazeného dvoutaktního benzínového motoru v průřezu. Setrvačníkový pohon – Zapalovací jiskra je indikována rozsvícením žárovky v zapalovací svíčce. Přípojka baterie.</t>
  </si>
  <si>
    <t>model čtyřdobého spalovacího motoru</t>
  </si>
  <si>
    <t>model dvoutaktního motoru</t>
  </si>
  <si>
    <t>Model demonstruje funkci všech části motoru, řízení ventilů, zapalování a karburátor. Setrvačníkový pohon. Zapalovací jiskra je indikována rozsvícením žárovky v zapalovací svíčce. Přípojka baterie.</t>
  </si>
  <si>
    <t>model čtyřdobého dieselového motoru</t>
  </si>
  <si>
    <t>Zvlášť zdůrazněné je vstřikovací čerpadlo na paliva a vstřikovací tryska se setrvačníkovým pohonem. Jedna žárovka ukazuje zážeh a druhá předehřátí. Přípojka baterie.</t>
  </si>
  <si>
    <t>podložní a krycí sklíčka</t>
  </si>
  <si>
    <t>preparační souprava</t>
  </si>
  <si>
    <t>roztok pro výrobu trvalých preparátů</t>
  </si>
  <si>
    <t>mikroskopické preparáty</t>
  </si>
  <si>
    <t>elektronická encyklopedie živočichů</t>
  </si>
  <si>
    <t>digitální tlakoměr a pulsmetr</t>
  </si>
  <si>
    <t>žákovská sada "Čisté ruce"</t>
  </si>
  <si>
    <t>ukázka výskytu bakterií v okolí každého z nás</t>
  </si>
  <si>
    <t>model žáby v pryskyřici</t>
  </si>
  <si>
    <t>model rostlinné buňky</t>
  </si>
  <si>
    <t>model živočišné buňky</t>
  </si>
  <si>
    <t>demonstrační brýle pohledu hmyzího složeného oka</t>
  </si>
  <si>
    <t>žákovská souprava "Zrak, hmat, sluch"</t>
  </si>
  <si>
    <t>žákovská souprava "Cesta do mikrosvěta"</t>
  </si>
  <si>
    <t>žákovská souprava "Rostliny, živočichové, biotopy"</t>
  </si>
  <si>
    <t>žákovská souprava "Přírodní jevy"</t>
  </si>
  <si>
    <t>osvětlovací zařízení pro sadu Fotosyntéza</t>
  </si>
  <si>
    <t>žákovská souprava "Fotosyntéza"</t>
  </si>
  <si>
    <t xml:space="preserve"> 
PC učebna
</t>
  </si>
  <si>
    <t xml:space="preserve">
Operační systém: Windows Professional
Procesor: CPU Passmark min. 3500b. bez přetaktování
Paměť: 4 GB DDR4 (1x 4 GB), možnost rozšíření min. 8GB
Pevný disk: SATA 500 GB 7 200 ot./min
Optická mechanika: SATA SuperMulti DVD
Grafická karta: integrovaná
Síť: LAN 10/100/1000, WI-FI (802.11 b/g/n 1x1)
-4porty USB 3.0
-4 porty USB 2.0
-1 sériový port
-1 port VGA
-1 port DisplayPort nebo HDMI
 1 výstup pro sluchátka, 1 vstup pro mikrofon,
Klávesnice a myš USB stejná značka jako PC 
Typ obrazovky: TFT LCD
Podsvícení: LED
Úhlopříčka [palce]: 21,5
Rozlišení: 1920 x 1080
Poměr stran: 16:9
Povrch displeje: matný
Jas [cd/m2]: 250
Kontrast: 1000:1
Odezva [ms]: 5
Pozorovací úhly (Horizontál/Vertikál): 170o (H)/160o (V), @ C/R &gt; 10
Konektory: min. 1xHDMI  1xVGA 
Montáž na zeď: VESA mount (100 x 100 mm)
Naklápění monitoru: -5/20 stupňů
Barva: černá
</t>
  </si>
  <si>
    <t>Monokulární hlavice otočná o 360°,  objektivy achromatické 4:1, 10:1, koaxilní makro-mikro zaostřování, regulace spodního světla, okuláry WF 10x, 16x, 25x, zvětšení až 1000x, možnost provozu na baterie, součástí obal, napájecí adaptér</t>
  </si>
  <si>
    <t xml:space="preserve">žákovský mikroskop </t>
  </si>
  <si>
    <t xml:space="preserve">celková doprava </t>
  </si>
  <si>
    <t>multifunkční zařízení</t>
  </si>
  <si>
    <t>laserová barevná tiskárna, formát A4, oboustranný tisk, rozlišení tisku 600x600 dpi, skener, Wi-Fi rozhraní, LAN, rychlost tisku min. 20 str./min., min. paměť 15MB, USB, vč. náhradních tonerů</t>
  </si>
  <si>
    <t>server</t>
  </si>
  <si>
    <t>switch</t>
  </si>
  <si>
    <t>48x port</t>
  </si>
  <si>
    <t>server vč. operačního systému a úložiště dat</t>
  </si>
  <si>
    <t>elektroinstalační práce</t>
  </si>
  <si>
    <t xml:space="preserve">     el. rozvod v žákovských stolech</t>
  </si>
  <si>
    <t>vč. 3x zásuvka 230V</t>
  </si>
  <si>
    <t>Kostra skutečné žáby, zalitá v pryskyřici</t>
  </si>
  <si>
    <t xml:space="preserve">     centrálně elektricky ovládané odklopy</t>
  </si>
  <si>
    <t>elektronický zámek s ovládáním v učitelském pracovišti vč. kabel C/R 2x0,5</t>
  </si>
  <si>
    <t xml:space="preserve">     vyvedení NN na žákovských pracovištích</t>
  </si>
  <si>
    <t>NN panel se zdířkami pro jednosměrný i střídavý proud</t>
  </si>
  <si>
    <r>
      <rPr>
        <b/>
        <i/>
        <sz val="8"/>
        <rFont val="Trebuchet MS"/>
        <family val="2"/>
        <charset val="238"/>
      </rPr>
      <t xml:space="preserve">600x600x850mm
</t>
    </r>
    <r>
      <rPr>
        <i/>
        <sz val="8"/>
        <rFont val="Trebuchet MS"/>
        <family val="2"/>
        <charset val="238"/>
      </rPr>
      <t>Konstrukce: LTD 18 mm, zpevněna jeklem 40 x 20 mm ve spodní části mycího stolu, pracovní deska o síle 25 mm s odolnou fólií HPL min. 0,8 mm. Keramický bílý laboratorní dřez s rovným dnem a nerezovou výpustí, baterie T+S s laboratorním ramínkem s kónickým náustkem, ve spodní části úložný prostor uzavíratelný. Lepená konstrukce metodou PUR technologie. Kovové prvky budou upraveny vypalovací barvou RAL dle výběru.</t>
    </r>
  </si>
  <si>
    <t xml:space="preserve">     el. rozvod v katedře </t>
  </si>
  <si>
    <t xml:space="preserve">CPU Passmark min. 6400 bodů bez přetaktování
Pamet: 4GB (1x4GB) (min. 2 sloty)
Hard disk: min. 500GB SATA (7.200 ot/min) 3.5""
Opticka mechanika: DVD+/-RW
Grafika: dedikovaná, výstup min. 1x HDMI,1x VGA
Síť:  Wireless, LAN 10/100/1000
Konektory (celkem):
min. 4 USB 2.0, 2x USB 3.0
1x audio jack
Klávesnice a myš USB stejná značka jako PC 
Operační systém Windows Profesional CZ 64bit či plně kompatibilní s tímto"
Typ obrazovky: LCD 
Podsvícení: LED
Úhlopříčka [palce]: min. 23""
Rozlišení: 1920 x 1080
Poměr stran: 16:9
Povrch displeje: matný
Jas [cd/m2]: 250 cd/m2 
Kontrast: 1000:1 
Odezva [ms]: 5
Pozorovací úhly (Horizontál/Vertikál): 170° / 160°
Konektory: VGA, HDMI, DVI    </t>
  </si>
  <si>
    <t>Pozn. Zadavatel nyní používá operační systém MS Windows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</si>
</sst>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44" formatCode="_-* #,##0.00\ &quot;Kč&quot;_-;\-* #,##0.00\ &quot;Kč&quot;_-;_-* &quot;-&quot;??\ &quot;Kč&quot;_-;_-@_-"/>
    <numFmt numFmtId="164" formatCode="_-* #,##0\ &quot;Kč&quot;_-;\-* #,##0\ &quot;Kč&quot;_-;_-* &quot;-&quot;??\ &quot;Kč&quot;_-;_-@_-"/>
    <numFmt numFmtId="165" formatCode="#,##0\ &quot;Kč&quot;"/>
  </numFmts>
  <fonts count="27" x14ac:knownFonts="1">
    <font>
      <sz val="10"/>
      <name val="Verdana"/>
      <charset val="238"/>
    </font>
    <font>
      <sz val="10"/>
      <name val="Verdana"/>
      <family val="2"/>
      <charset val="238"/>
    </font>
    <font>
      <sz val="9"/>
      <name val="Verdana"/>
      <family val="2"/>
      <charset val="238"/>
    </font>
    <font>
      <b/>
      <sz val="9"/>
      <name val="Verdana"/>
      <family val="2"/>
      <charset val="238"/>
    </font>
    <font>
      <b/>
      <sz val="10"/>
      <color indexed="9"/>
      <name val="Verdana"/>
      <family val="2"/>
      <charset val="238"/>
    </font>
    <font>
      <b/>
      <sz val="8"/>
      <name val="Verdana"/>
      <family val="2"/>
      <charset val="238"/>
    </font>
    <font>
      <b/>
      <i/>
      <sz val="9"/>
      <name val="Verdana"/>
      <family val="2"/>
      <charset val="238"/>
    </font>
    <font>
      <b/>
      <u/>
      <sz val="9"/>
      <name val="Verdana"/>
      <family val="2"/>
      <charset val="238"/>
    </font>
    <font>
      <sz val="8"/>
      <name val="Verdana"/>
      <family val="2"/>
      <charset val="238"/>
    </font>
    <font>
      <sz val="8"/>
      <name val="Verdana"/>
      <family val="2"/>
      <charset val="238"/>
    </font>
    <font>
      <b/>
      <i/>
      <sz val="8"/>
      <name val="Verdana"/>
      <family val="2"/>
      <charset val="238"/>
    </font>
    <font>
      <b/>
      <sz val="11"/>
      <name val="Verdana"/>
      <family val="2"/>
      <charset val="238"/>
    </font>
    <font>
      <sz val="9"/>
      <name val="Verdana"/>
      <family val="2"/>
      <charset val="238"/>
    </font>
    <font>
      <b/>
      <sz val="9"/>
      <name val="Arial CE"/>
      <family val="2"/>
      <charset val="238"/>
    </font>
    <font>
      <b/>
      <i/>
      <sz val="9"/>
      <name val="Arial CE"/>
      <family val="2"/>
      <charset val="238"/>
    </font>
    <font>
      <i/>
      <sz val="9"/>
      <name val="Verdana"/>
      <family val="2"/>
      <charset val="238"/>
    </font>
    <font>
      <sz val="11"/>
      <name val="Verdana"/>
      <family val="2"/>
      <charset val="238"/>
    </font>
    <font>
      <b/>
      <i/>
      <sz val="11"/>
      <name val="Verdana"/>
      <family val="2"/>
      <charset val="238"/>
    </font>
    <font>
      <u/>
      <sz val="10"/>
      <color indexed="12"/>
      <name val="Arial CE"/>
      <charset val="238"/>
    </font>
    <font>
      <sz val="10"/>
      <name val="Verdana"/>
      <family val="2"/>
      <charset val="238"/>
    </font>
    <font>
      <sz val="10"/>
      <name val="Verdana"/>
      <family val="2"/>
      <charset val="238"/>
    </font>
    <font>
      <u/>
      <sz val="10"/>
      <color indexed="12"/>
      <name val="Verdana"/>
      <family val="2"/>
      <charset val="238"/>
    </font>
    <font>
      <i/>
      <sz val="8"/>
      <name val="Trebuchet MS"/>
      <family val="2"/>
      <charset val="238"/>
    </font>
    <font>
      <b/>
      <i/>
      <sz val="8"/>
      <name val="Trebuchet MS"/>
      <family val="2"/>
      <charset val="238"/>
    </font>
    <font>
      <b/>
      <sz val="12"/>
      <name val="Verdana"/>
      <family val="2"/>
      <charset val="238"/>
    </font>
    <font>
      <i/>
      <sz val="8"/>
      <color indexed="8"/>
      <name val="Trebuchet MS"/>
      <family val="2"/>
      <charset val="238"/>
    </font>
    <font>
      <sz val="11"/>
      <color theme="1"/>
      <name val="Calibri"/>
      <family val="2"/>
      <charset val="238"/>
      <scheme val="minor"/>
    </font>
  </fonts>
  <fills count="3">
    <fill>
      <patternFill patternType="none"/>
    </fill>
    <fill>
      <patternFill patternType="gray125"/>
    </fill>
    <fill>
      <patternFill patternType="solid">
        <fgColor theme="6" tint="0.59999389629810485"/>
        <bgColor indexed="64"/>
      </patternFill>
    </fill>
  </fills>
  <borders count="37">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8">
    <xf numFmtId="0" fontId="0" fillId="0" borderId="0"/>
    <xf numFmtId="0" fontId="21"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44" fontId="1"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20" fillId="0" borderId="0"/>
    <xf numFmtId="0" fontId="19" fillId="0" borderId="0"/>
    <xf numFmtId="0" fontId="19" fillId="0" borderId="0"/>
    <xf numFmtId="0" fontId="8" fillId="0" borderId="0"/>
    <xf numFmtId="0" fontId="8" fillId="0" borderId="0"/>
    <xf numFmtId="0" fontId="19" fillId="0" borderId="0"/>
    <xf numFmtId="0" fontId="26" fillId="0" borderId="0"/>
  </cellStyleXfs>
  <cellXfs count="162">
    <xf numFmtId="0" fontId="0" fillId="0" borderId="0" xfId="0"/>
    <xf numFmtId="0" fontId="2" fillId="0" borderId="0" xfId="0" applyFont="1"/>
    <xf numFmtId="0" fontId="2" fillId="0" borderId="0" xfId="0" applyFont="1" applyAlignment="1">
      <alignment horizontal="center"/>
    </xf>
    <xf numFmtId="164" fontId="2" fillId="0" borderId="0" xfId="3" applyNumberFormat="1" applyFont="1"/>
    <xf numFmtId="164" fontId="3" fillId="0" borderId="0" xfId="0" applyNumberFormat="1" applyFont="1"/>
    <xf numFmtId="0" fontId="5" fillId="0" borderId="0" xfId="0" applyFont="1"/>
    <xf numFmtId="0" fontId="6" fillId="0" borderId="0" xfId="0" applyFont="1" applyFill="1" applyAlignment="1">
      <alignment horizontal="left"/>
    </xf>
    <xf numFmtId="0" fontId="7" fillId="0" borderId="0" xfId="0" applyFont="1" applyFill="1" applyAlignment="1">
      <alignment horizontal="center"/>
    </xf>
    <xf numFmtId="164" fontId="7" fillId="0" borderId="0" xfId="0" applyNumberFormat="1" applyFont="1" applyFill="1" applyAlignment="1">
      <alignment horizontal="center"/>
    </xf>
    <xf numFmtId="0" fontId="8" fillId="0" borderId="0" xfId="0" applyFont="1"/>
    <xf numFmtId="0" fontId="5" fillId="0" borderId="1" xfId="0" applyFont="1" applyBorder="1"/>
    <xf numFmtId="0" fontId="5" fillId="0" borderId="2" xfId="0" applyFont="1" applyBorder="1" applyAlignment="1">
      <alignment horizontal="center"/>
    </xf>
    <xf numFmtId="164" fontId="5" fillId="0" borderId="2" xfId="3" applyNumberFormat="1" applyFont="1" applyBorder="1" applyAlignment="1">
      <alignment horizontal="center"/>
    </xf>
    <xf numFmtId="164" fontId="5" fillId="0" borderId="3" xfId="0" applyNumberFormat="1" applyFont="1" applyBorder="1" applyAlignment="1">
      <alignment horizontal="center"/>
    </xf>
    <xf numFmtId="0" fontId="8" fillId="0" borderId="4" xfId="0" applyFont="1" applyBorder="1"/>
    <xf numFmtId="0" fontId="8" fillId="0" borderId="5" xfId="0" applyFont="1" applyBorder="1" applyAlignment="1">
      <alignment horizontal="center"/>
    </xf>
    <xf numFmtId="165" fontId="8" fillId="0" borderId="5" xfId="3" applyNumberFormat="1" applyFont="1" applyBorder="1" applyAlignment="1">
      <alignment horizontal="right"/>
    </xf>
    <xf numFmtId="165" fontId="8" fillId="0" borderId="6" xfId="0" applyNumberFormat="1" applyFont="1" applyBorder="1" applyAlignment="1">
      <alignment horizontal="right"/>
    </xf>
    <xf numFmtId="165" fontId="8" fillId="0" borderId="5" xfId="0" applyNumberFormat="1" applyFont="1" applyBorder="1"/>
    <xf numFmtId="165" fontId="8" fillId="0" borderId="6" xfId="0" applyNumberFormat="1" applyFont="1" applyBorder="1"/>
    <xf numFmtId="165" fontId="8" fillId="0" borderId="5" xfId="0" applyNumberFormat="1" applyFont="1" applyBorder="1" applyAlignment="1"/>
    <xf numFmtId="0" fontId="8" fillId="0" borderId="5" xfId="0" applyFont="1" applyFill="1" applyBorder="1" applyAlignment="1">
      <alignment horizontal="center"/>
    </xf>
    <xf numFmtId="165" fontId="5" fillId="0" borderId="6" xfId="0" applyNumberFormat="1" applyFont="1" applyBorder="1"/>
    <xf numFmtId="165" fontId="8" fillId="0" borderId="5" xfId="0" applyNumberFormat="1" applyFont="1" applyFill="1" applyBorder="1"/>
    <xf numFmtId="0" fontId="2" fillId="0" borderId="0" xfId="0" applyFont="1" applyBorder="1"/>
    <xf numFmtId="0" fontId="2" fillId="0" borderId="0" xfId="0" applyFont="1" applyBorder="1" applyAlignment="1">
      <alignment horizontal="center"/>
    </xf>
    <xf numFmtId="0" fontId="12" fillId="0" borderId="0" xfId="0" applyFont="1" applyFill="1"/>
    <xf numFmtId="0" fontId="13" fillId="0" borderId="0" xfId="0" applyFont="1" applyFill="1" applyBorder="1"/>
    <xf numFmtId="164" fontId="14" fillId="0" borderId="0" xfId="3" applyNumberFormat="1" applyFont="1" applyFill="1" applyBorder="1" applyAlignment="1">
      <alignment horizontal="center"/>
    </xf>
    <xf numFmtId="164" fontId="13" fillId="0" borderId="0" xfId="0" applyNumberFormat="1" applyFont="1" applyFill="1" applyBorder="1"/>
    <xf numFmtId="0" fontId="8" fillId="0" borderId="7" xfId="0" applyFont="1" applyBorder="1" applyAlignment="1">
      <alignment horizontal="center"/>
    </xf>
    <xf numFmtId="0" fontId="15" fillId="0" borderId="0" xfId="0" applyFont="1" applyFill="1"/>
    <xf numFmtId="164" fontId="2" fillId="0" borderId="0" xfId="3" applyNumberFormat="1" applyFont="1" applyAlignment="1">
      <alignment horizontal="right"/>
    </xf>
    <xf numFmtId="164" fontId="15" fillId="0" borderId="0" xfId="3" applyNumberFormat="1" applyFont="1" applyAlignment="1">
      <alignment horizontal="right"/>
    </xf>
    <xf numFmtId="164" fontId="3" fillId="0" borderId="0" xfId="0" applyNumberFormat="1" applyFont="1" applyFill="1"/>
    <xf numFmtId="0" fontId="3" fillId="0" borderId="0" xfId="0" applyFont="1"/>
    <xf numFmtId="0" fontId="3" fillId="0" borderId="0" xfId="0" applyFont="1" applyFill="1"/>
    <xf numFmtId="0" fontId="2" fillId="0" borderId="0" xfId="0" applyFont="1" applyFill="1" applyAlignment="1">
      <alignment horizontal="center"/>
    </xf>
    <xf numFmtId="164" fontId="2" fillId="0" borderId="0" xfId="3" applyNumberFormat="1" applyFont="1" applyFill="1"/>
    <xf numFmtId="0" fontId="3" fillId="0" borderId="0" xfId="0" applyFont="1" applyFill="1" applyAlignment="1">
      <alignment horizontal="center"/>
    </xf>
    <xf numFmtId="164" fontId="3" fillId="0" borderId="0" xfId="3" applyNumberFormat="1" applyFont="1" applyFill="1"/>
    <xf numFmtId="0" fontId="3" fillId="0" borderId="0" xfId="0" applyFont="1" applyFill="1" applyBorder="1"/>
    <xf numFmtId="0" fontId="3" fillId="0" borderId="0" xfId="0" applyFont="1" applyFill="1" applyBorder="1" applyAlignment="1">
      <alignment horizontal="center"/>
    </xf>
    <xf numFmtId="165" fontId="6" fillId="0" borderId="0" xfId="3" applyNumberFormat="1" applyFont="1" applyFill="1" applyBorder="1" applyAlignment="1">
      <alignment horizontal="right"/>
    </xf>
    <xf numFmtId="165" fontId="3" fillId="0" borderId="0" xfId="0" applyNumberFormat="1" applyFont="1" applyFill="1" applyBorder="1"/>
    <xf numFmtId="165" fontId="15" fillId="0" borderId="0" xfId="3" applyNumberFormat="1" applyFont="1" applyBorder="1" applyAlignment="1">
      <alignment horizontal="right"/>
    </xf>
    <xf numFmtId="165" fontId="7" fillId="0" borderId="0" xfId="0" applyNumberFormat="1" applyFont="1" applyFill="1"/>
    <xf numFmtId="0" fontId="16" fillId="0" borderId="0" xfId="0" applyFont="1"/>
    <xf numFmtId="0" fontId="8" fillId="0" borderId="0" xfId="0" applyFont="1" applyFill="1"/>
    <xf numFmtId="0" fontId="8" fillId="0" borderId="0" xfId="0" applyFont="1" applyBorder="1" applyAlignment="1">
      <alignment horizontal="center"/>
    </xf>
    <xf numFmtId="165" fontId="8" fillId="0" borderId="0" xfId="0" applyNumberFormat="1" applyFont="1" applyBorder="1"/>
    <xf numFmtId="165" fontId="2" fillId="0" borderId="0" xfId="0" applyNumberFormat="1" applyFont="1"/>
    <xf numFmtId="164" fontId="8" fillId="0" borderId="8" xfId="0" applyNumberFormat="1" applyFont="1" applyBorder="1"/>
    <xf numFmtId="164" fontId="8" fillId="0" borderId="9" xfId="0" applyNumberFormat="1" applyFont="1" applyBorder="1"/>
    <xf numFmtId="0" fontId="8" fillId="0" borderId="10" xfId="0" applyFont="1" applyBorder="1"/>
    <xf numFmtId="164" fontId="8" fillId="0" borderId="0" xfId="3" applyNumberFormat="1" applyFont="1" applyBorder="1"/>
    <xf numFmtId="164" fontId="8" fillId="0" borderId="11" xfId="3" applyNumberFormat="1" applyFont="1" applyBorder="1"/>
    <xf numFmtId="164" fontId="8" fillId="0" borderId="5" xfId="0" applyNumberFormat="1" applyFont="1" applyBorder="1"/>
    <xf numFmtId="164" fontId="8" fillId="0" borderId="6" xfId="0" applyNumberFormat="1" applyFont="1" applyBorder="1"/>
    <xf numFmtId="0" fontId="8" fillId="0" borderId="12" xfId="0" applyFont="1" applyFill="1" applyBorder="1"/>
    <xf numFmtId="0" fontId="8" fillId="0" borderId="13" xfId="0" applyFont="1" applyBorder="1" applyAlignment="1">
      <alignment horizontal="center"/>
    </xf>
    <xf numFmtId="165" fontId="8" fillId="0" borderId="13" xfId="0" applyNumberFormat="1" applyFont="1" applyFill="1" applyBorder="1" applyAlignment="1">
      <alignment horizontal="right"/>
    </xf>
    <xf numFmtId="0" fontId="5" fillId="0" borderId="4" xfId="0" applyFont="1" applyBorder="1"/>
    <xf numFmtId="0" fontId="8" fillId="0" borderId="12" xfId="0" applyFont="1" applyBorder="1"/>
    <xf numFmtId="165" fontId="8" fillId="0" borderId="13" xfId="0" applyNumberFormat="1" applyFont="1" applyBorder="1"/>
    <xf numFmtId="165" fontId="5" fillId="0" borderId="14" xfId="0" applyNumberFormat="1" applyFont="1" applyBorder="1"/>
    <xf numFmtId="0" fontId="8" fillId="0" borderId="12" xfId="11" applyNumberFormat="1" applyFont="1" applyBorder="1" applyAlignment="1">
      <alignment vertical="center"/>
    </xf>
    <xf numFmtId="0" fontId="8" fillId="0" borderId="13" xfId="11" applyFont="1" applyBorder="1" applyAlignment="1">
      <alignment horizontal="center" vertical="center"/>
    </xf>
    <xf numFmtId="165" fontId="8" fillId="0" borderId="13" xfId="5" applyNumberFormat="1" applyFont="1" applyFill="1" applyBorder="1" applyAlignment="1">
      <alignment horizontal="right" vertical="center"/>
    </xf>
    <xf numFmtId="0" fontId="15" fillId="0" borderId="0" xfId="0" applyFont="1"/>
    <xf numFmtId="0" fontId="8" fillId="0" borderId="5" xfId="11" applyFont="1" applyBorder="1" applyAlignment="1">
      <alignment horizontal="center"/>
    </xf>
    <xf numFmtId="165" fontId="8" fillId="0" borderId="5" xfId="5" applyNumberFormat="1" applyFont="1" applyBorder="1" applyAlignment="1">
      <alignment horizontal="right"/>
    </xf>
    <xf numFmtId="165" fontId="8" fillId="0" borderId="6" xfId="11" applyNumberFormat="1" applyFont="1" applyBorder="1" applyAlignment="1">
      <alignment horizontal="right"/>
    </xf>
    <xf numFmtId="0" fontId="8" fillId="0" borderId="13" xfId="0" applyFont="1" applyFill="1" applyBorder="1" applyAlignment="1">
      <alignment horizontal="center"/>
    </xf>
    <xf numFmtId="165" fontId="8" fillId="0" borderId="13" xfId="5" applyNumberFormat="1" applyFont="1" applyFill="1" applyBorder="1" applyAlignment="1">
      <alignment horizontal="right"/>
    </xf>
    <xf numFmtId="0" fontId="8" fillId="0" borderId="0" xfId="0" applyNumberFormat="1" applyFont="1" applyFill="1" applyBorder="1"/>
    <xf numFmtId="6" fontId="8" fillId="0" borderId="0" xfId="0" applyNumberFormat="1" applyFont="1"/>
    <xf numFmtId="0" fontId="8" fillId="0" borderId="12" xfId="0" applyFont="1" applyFill="1" applyBorder="1" applyAlignment="1">
      <alignment horizontal="left" wrapText="1"/>
    </xf>
    <xf numFmtId="0" fontId="8" fillId="0" borderId="12" xfId="0" applyFont="1" applyFill="1" applyBorder="1" applyAlignment="1">
      <alignment horizontal="left"/>
    </xf>
    <xf numFmtId="0" fontId="8" fillId="0" borderId="4" xfId="11" applyNumberFormat="1" applyFont="1" applyBorder="1" applyAlignment="1">
      <alignment vertical="center" wrapText="1"/>
    </xf>
    <xf numFmtId="0" fontId="2" fillId="0" borderId="0" xfId="0" applyFont="1" applyFill="1"/>
    <xf numFmtId="0" fontId="8" fillId="0" borderId="4" xfId="0" applyFont="1" applyBorder="1" applyAlignment="1">
      <alignment horizontal="left" vertical="center" wrapText="1"/>
    </xf>
    <xf numFmtId="0" fontId="8" fillId="0" borderId="4" xfId="12" applyNumberFormat="1" applyFont="1" applyFill="1" applyBorder="1" applyAlignment="1">
      <alignment vertical="center" wrapText="1"/>
    </xf>
    <xf numFmtId="0" fontId="2" fillId="0" borderId="0" xfId="0" applyFont="1" applyFill="1" applyBorder="1"/>
    <xf numFmtId="0" fontId="16" fillId="0" borderId="0" xfId="0" applyFont="1" applyBorder="1"/>
    <xf numFmtId="0" fontId="7" fillId="0" borderId="0" xfId="0" applyFont="1" applyFill="1"/>
    <xf numFmtId="0" fontId="6" fillId="0" borderId="0" xfId="0" applyFont="1"/>
    <xf numFmtId="0" fontId="8" fillId="0" borderId="15" xfId="0" applyFont="1" applyFill="1" applyBorder="1" applyAlignment="1">
      <alignment horizontal="center"/>
    </xf>
    <xf numFmtId="0" fontId="8" fillId="0" borderId="12" xfId="12" applyNumberFormat="1" applyFont="1" applyBorder="1" applyAlignment="1">
      <alignment vertical="center"/>
    </xf>
    <xf numFmtId="0" fontId="8" fillId="0" borderId="12" xfId="0" applyFont="1" applyFill="1" applyBorder="1" applyAlignment="1">
      <alignment horizontal="left" vertical="center"/>
    </xf>
    <xf numFmtId="165" fontId="8" fillId="0" borderId="16" xfId="0" applyNumberFormat="1" applyFont="1" applyBorder="1" applyAlignment="1">
      <alignment horizontal="right"/>
    </xf>
    <xf numFmtId="0" fontId="5" fillId="0" borderId="17" xfId="0" applyFont="1" applyBorder="1"/>
    <xf numFmtId="0" fontId="8" fillId="0" borderId="18" xfId="0" applyFont="1" applyBorder="1"/>
    <xf numFmtId="0" fontId="8" fillId="0" borderId="0" xfId="0" applyFont="1" applyBorder="1"/>
    <xf numFmtId="0" fontId="8" fillId="0" borderId="19" xfId="0" applyFont="1" applyBorder="1"/>
    <xf numFmtId="0" fontId="5" fillId="0" borderId="18" xfId="0" applyFont="1" applyBorder="1"/>
    <xf numFmtId="0" fontId="8" fillId="0" borderId="19" xfId="0" applyFont="1" applyFill="1" applyBorder="1"/>
    <xf numFmtId="0" fontId="22" fillId="0" borderId="5" xfId="0" applyFont="1" applyFill="1" applyBorder="1" applyAlignment="1">
      <alignment vertical="center" wrapText="1"/>
    </xf>
    <xf numFmtId="0" fontId="8" fillId="0" borderId="4" xfId="0" applyFont="1" applyBorder="1" applyAlignment="1">
      <alignment vertical="center"/>
    </xf>
    <xf numFmtId="0" fontId="8" fillId="0" borderId="4" xfId="0" applyFont="1" applyBorder="1" applyAlignment="1">
      <alignment vertical="center" wrapText="1"/>
    </xf>
    <xf numFmtId="0" fontId="22" fillId="0" borderId="18" xfId="0" applyFont="1" applyFill="1" applyBorder="1" applyAlignment="1">
      <alignment vertical="center" wrapText="1"/>
    </xf>
    <xf numFmtId="165" fontId="6" fillId="0" borderId="0" xfId="6" applyNumberFormat="1" applyFont="1" applyFill="1" applyBorder="1" applyAlignment="1">
      <alignment horizontal="right"/>
    </xf>
    <xf numFmtId="0" fontId="8" fillId="0" borderId="13" xfId="11" applyFont="1" applyBorder="1" applyAlignment="1">
      <alignment horizontal="center"/>
    </xf>
    <xf numFmtId="0" fontId="22" fillId="0" borderId="5" xfId="0" applyFont="1" applyBorder="1" applyAlignment="1">
      <alignment vertical="center" wrapText="1"/>
    </xf>
    <xf numFmtId="0" fontId="8" fillId="0" borderId="12" xfId="0" applyFont="1" applyBorder="1" applyAlignment="1">
      <alignment vertical="center"/>
    </xf>
    <xf numFmtId="0" fontId="8" fillId="0" borderId="20" xfId="0" applyFont="1" applyFill="1" applyBorder="1"/>
    <xf numFmtId="0" fontId="8" fillId="0" borderId="21" xfId="0" applyFont="1" applyFill="1" applyBorder="1"/>
    <xf numFmtId="165" fontId="8" fillId="0" borderId="5" xfId="0" applyNumberFormat="1" applyFont="1" applyBorder="1" applyAlignment="1">
      <alignment horizontal="right"/>
    </xf>
    <xf numFmtId="165" fontId="8" fillId="0" borderId="15" xfId="0" applyNumberFormat="1" applyFont="1" applyBorder="1" applyAlignment="1">
      <alignment horizontal="right"/>
    </xf>
    <xf numFmtId="0" fontId="5" fillId="2" borderId="22" xfId="0" applyFont="1" applyFill="1" applyBorder="1" applyAlignment="1">
      <alignment horizontal="left"/>
    </xf>
    <xf numFmtId="0" fontId="8" fillId="2" borderId="23" xfId="0" applyFont="1" applyFill="1" applyBorder="1" applyAlignment="1">
      <alignment horizontal="center"/>
    </xf>
    <xf numFmtId="165" fontId="5" fillId="2" borderId="23" xfId="0" applyNumberFormat="1" applyFont="1" applyFill="1" applyBorder="1" applyAlignment="1">
      <alignment horizontal="right"/>
    </xf>
    <xf numFmtId="165" fontId="5" fillId="2" borderId="24" xfId="0" applyNumberFormat="1" applyFont="1" applyFill="1" applyBorder="1"/>
    <xf numFmtId="0" fontId="11" fillId="2" borderId="25" xfId="0" applyFont="1" applyFill="1" applyBorder="1"/>
    <xf numFmtId="164" fontId="17" fillId="2" borderId="26" xfId="3" applyNumberFormat="1" applyFont="1" applyFill="1" applyBorder="1" applyAlignment="1">
      <alignment horizontal="center"/>
    </xf>
    <xf numFmtId="165" fontId="11" fillId="2" borderId="27" xfId="0" applyNumberFormat="1" applyFont="1" applyFill="1" applyBorder="1"/>
    <xf numFmtId="0" fontId="22" fillId="0" borderId="5" xfId="14" applyFont="1" applyBorder="1" applyAlignment="1">
      <alignment horizontal="left" vertical="center" wrapText="1"/>
    </xf>
    <xf numFmtId="0" fontId="5" fillId="2" borderId="28" xfId="0" applyFont="1" applyFill="1" applyBorder="1"/>
    <xf numFmtId="0" fontId="5" fillId="2" borderId="29" xfId="0" applyFont="1" applyFill="1" applyBorder="1"/>
    <xf numFmtId="0" fontId="22" fillId="0" borderId="5" xfId="0" applyFont="1" applyFill="1" applyBorder="1" applyAlignment="1">
      <alignment horizontal="left" vertical="center" wrapText="1"/>
    </xf>
    <xf numFmtId="0" fontId="5" fillId="2" borderId="4" xfId="0" applyFont="1" applyFill="1" applyBorder="1" applyAlignment="1">
      <alignment horizontal="left"/>
    </xf>
    <xf numFmtId="0" fontId="5" fillId="2" borderId="18" xfId="0" applyFont="1" applyFill="1" applyBorder="1" applyAlignment="1">
      <alignment horizontal="left"/>
    </xf>
    <xf numFmtId="0" fontId="8" fillId="2" borderId="5" xfId="0" applyFont="1" applyFill="1" applyBorder="1" applyAlignment="1">
      <alignment horizontal="center"/>
    </xf>
    <xf numFmtId="164" fontId="10" fillId="2" borderId="5" xfId="3" applyNumberFormat="1" applyFont="1" applyFill="1" applyBorder="1" applyAlignment="1">
      <alignment horizontal="right"/>
    </xf>
    <xf numFmtId="165" fontId="5" fillId="2" borderId="6" xfId="0" applyNumberFormat="1" applyFont="1" applyFill="1" applyBorder="1"/>
    <xf numFmtId="0" fontId="5" fillId="2" borderId="4" xfId="0" applyFont="1" applyFill="1" applyBorder="1"/>
    <xf numFmtId="0" fontId="5" fillId="2" borderId="18" xfId="0" applyFont="1" applyFill="1" applyBorder="1"/>
    <xf numFmtId="0" fontId="22" fillId="0" borderId="15" xfId="0" applyFont="1" applyBorder="1" applyAlignment="1">
      <alignment vertical="center" wrapText="1"/>
    </xf>
    <xf numFmtId="0" fontId="5" fillId="2" borderId="4" xfId="11" applyFont="1" applyFill="1" applyBorder="1"/>
    <xf numFmtId="0" fontId="5" fillId="2" borderId="19" xfId="11" applyFont="1" applyFill="1" applyBorder="1"/>
    <xf numFmtId="0" fontId="22" fillId="0" borderId="5" xfId="0" applyNumberFormat="1" applyFont="1" applyBorder="1" applyAlignment="1">
      <alignment vertical="center" wrapText="1"/>
    </xf>
    <xf numFmtId="0" fontId="5" fillId="2" borderId="18" xfId="11" applyFont="1" applyFill="1" applyBorder="1"/>
    <xf numFmtId="0" fontId="8" fillId="2" borderId="5" xfId="11" applyFont="1" applyFill="1" applyBorder="1" applyAlignment="1">
      <alignment horizontal="center"/>
    </xf>
    <xf numFmtId="165" fontId="10" fillId="2" borderId="5" xfId="5" applyNumberFormat="1" applyFont="1" applyFill="1" applyBorder="1" applyAlignment="1">
      <alignment horizontal="right"/>
    </xf>
    <xf numFmtId="165" fontId="5" fillId="2" borderId="6" xfId="11" applyNumberFormat="1" applyFont="1" applyFill="1" applyBorder="1"/>
    <xf numFmtId="0" fontId="5" fillId="2" borderId="19" xfId="0" applyFont="1" applyFill="1" applyBorder="1"/>
    <xf numFmtId="0" fontId="5" fillId="2" borderId="30" xfId="11" applyFont="1" applyFill="1" applyBorder="1"/>
    <xf numFmtId="0" fontId="5" fillId="2" borderId="31" xfId="11" applyFont="1" applyFill="1" applyBorder="1"/>
    <xf numFmtId="0" fontId="8" fillId="2" borderId="32" xfId="11" applyFont="1" applyFill="1" applyBorder="1" applyAlignment="1">
      <alignment horizontal="center"/>
    </xf>
    <xf numFmtId="165" fontId="10" fillId="2" borderId="32" xfId="5" applyNumberFormat="1" applyFont="1" applyFill="1" applyBorder="1" applyAlignment="1">
      <alignment horizontal="right"/>
    </xf>
    <xf numFmtId="165" fontId="5" fillId="2" borderId="33" xfId="11" applyNumberFormat="1" applyFont="1" applyFill="1" applyBorder="1"/>
    <xf numFmtId="0" fontId="11" fillId="2" borderId="26" xfId="0" applyFont="1" applyFill="1" applyBorder="1"/>
    <xf numFmtId="164" fontId="17" fillId="2" borderId="26" xfId="6" applyNumberFormat="1" applyFont="1" applyFill="1" applyBorder="1" applyAlignment="1">
      <alignment horizontal="center"/>
    </xf>
    <xf numFmtId="0" fontId="22" fillId="0" borderId="18" xfId="10" applyFont="1" applyBorder="1" applyAlignment="1">
      <alignment horizontal="left" vertical="center" wrapText="1"/>
    </xf>
    <xf numFmtId="0" fontId="8" fillId="0" borderId="12" xfId="0" applyFont="1" applyFill="1" applyBorder="1" applyAlignment="1">
      <alignment horizontal="left" vertical="center" wrapText="1"/>
    </xf>
    <xf numFmtId="0" fontId="5" fillId="2" borderId="30" xfId="0" applyFont="1" applyFill="1" applyBorder="1" applyAlignment="1">
      <alignment horizontal="left"/>
    </xf>
    <xf numFmtId="0" fontId="5" fillId="2" borderId="31" xfId="0" applyFont="1" applyFill="1" applyBorder="1" applyAlignment="1">
      <alignment horizontal="left"/>
    </xf>
    <xf numFmtId="0" fontId="8" fillId="2" borderId="32" xfId="0" applyFont="1" applyFill="1" applyBorder="1" applyAlignment="1">
      <alignment horizontal="center"/>
    </xf>
    <xf numFmtId="164" fontId="10" fillId="2" borderId="32" xfId="3" applyNumberFormat="1" applyFont="1" applyFill="1" applyBorder="1" applyAlignment="1">
      <alignment horizontal="right"/>
    </xf>
    <xf numFmtId="165" fontId="5" fillId="2" borderId="33" xfId="0" applyNumberFormat="1" applyFont="1" applyFill="1" applyBorder="1"/>
    <xf numFmtId="0" fontId="22" fillId="0" borderId="18" xfId="0" applyFont="1" applyFill="1" applyBorder="1" applyAlignment="1">
      <alignment horizontal="left" vertical="center" wrapText="1"/>
    </xf>
    <xf numFmtId="0" fontId="8" fillId="0" borderId="4" xfId="0" applyFont="1" applyFill="1" applyBorder="1" applyAlignment="1">
      <alignment vertical="center"/>
    </xf>
    <xf numFmtId="0" fontId="24" fillId="2" borderId="34" xfId="0" applyFont="1" applyFill="1" applyBorder="1" applyAlignment="1">
      <alignment horizontal="left" vertical="center" wrapText="1"/>
    </xf>
    <xf numFmtId="0" fontId="24" fillId="2" borderId="35" xfId="0" applyFont="1" applyFill="1" applyBorder="1" applyAlignment="1">
      <alignment horizontal="left" vertical="center"/>
    </xf>
    <xf numFmtId="0" fontId="24" fillId="2" borderId="36" xfId="0" applyFont="1" applyFill="1" applyBorder="1" applyAlignment="1">
      <alignment horizontal="left"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24" fillId="2" borderId="35" xfId="0" applyFont="1" applyFill="1" applyBorder="1" applyAlignment="1">
      <alignment horizontal="left" vertical="center" wrapText="1"/>
    </xf>
    <xf numFmtId="0" fontId="4" fillId="2" borderId="22" xfId="0" applyFont="1" applyFill="1" applyBorder="1" applyAlignment="1">
      <alignment horizontal="left"/>
    </xf>
    <xf numFmtId="0" fontId="4" fillId="2" borderId="23" xfId="0" applyFont="1" applyFill="1" applyBorder="1" applyAlignment="1">
      <alignment horizontal="left"/>
    </xf>
    <xf numFmtId="0" fontId="4" fillId="2" borderId="24" xfId="0" applyFont="1" applyFill="1" applyBorder="1" applyAlignment="1">
      <alignment horizontal="left"/>
    </xf>
  </cellXfs>
  <cellStyles count="18">
    <cellStyle name="Hypertextový odkaz 2" xfId="1" xr:uid="{00000000-0005-0000-0000-000000000000}"/>
    <cellStyle name="Hypertextový odkaz 2 2" xfId="2" xr:uid="{00000000-0005-0000-0000-000001000000}"/>
    <cellStyle name="Měna" xfId="3" builtinId="4"/>
    <cellStyle name="Měna 12 2" xfId="4" xr:uid="{00000000-0005-0000-0000-000003000000}"/>
    <cellStyle name="Měna 2" xfId="5" xr:uid="{00000000-0005-0000-0000-000004000000}"/>
    <cellStyle name="Měna 2 2" xfId="6" xr:uid="{00000000-0005-0000-0000-000005000000}"/>
    <cellStyle name="Měna 3" xfId="7" xr:uid="{00000000-0005-0000-0000-000006000000}"/>
    <cellStyle name="Měna 4" xfId="8" xr:uid="{00000000-0005-0000-0000-000007000000}"/>
    <cellStyle name="Měna 5" xfId="9" xr:uid="{00000000-0005-0000-0000-000008000000}"/>
    <cellStyle name="Normální" xfId="0" builtinId="0"/>
    <cellStyle name="Normální 11" xfId="10" xr:uid="{00000000-0005-0000-0000-00000A000000}"/>
    <cellStyle name="Normální 2" xfId="11" xr:uid="{00000000-0005-0000-0000-00000B000000}"/>
    <cellStyle name="Normální 2 2" xfId="12" xr:uid="{00000000-0005-0000-0000-00000C000000}"/>
    <cellStyle name="Normální 3" xfId="13" xr:uid="{00000000-0005-0000-0000-00000D000000}"/>
    <cellStyle name="Normální 3 2" xfId="14" xr:uid="{00000000-0005-0000-0000-00000E000000}"/>
    <cellStyle name="Normální 5 2" xfId="15" xr:uid="{00000000-0005-0000-0000-00000F000000}"/>
    <cellStyle name="Normální 6" xfId="16" xr:uid="{00000000-0005-0000-0000-000010000000}"/>
    <cellStyle name="Normální 7" xfId="17"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3"/>
  <sheetViews>
    <sheetView topLeftCell="A4" workbookViewId="0">
      <selection activeCell="B23" sqref="B23"/>
    </sheetView>
  </sheetViews>
  <sheetFormatPr defaultColWidth="9" defaultRowHeight="11.4" x14ac:dyDescent="0.2"/>
  <cols>
    <col min="1" max="1" width="1.36328125" style="1" customWidth="1"/>
    <col min="2" max="2" width="44.6328125" style="1" customWidth="1"/>
    <col min="3" max="3" width="3.26953125" style="2" customWidth="1"/>
    <col min="4" max="4" width="15.453125" style="2" bestFit="1" customWidth="1"/>
    <col min="5" max="5" width="16.08984375" style="4" bestFit="1" customWidth="1"/>
    <col min="6" max="6" width="11.08984375" style="1" customWidth="1"/>
    <col min="7" max="16384" width="9" style="1"/>
  </cols>
  <sheetData>
    <row r="1" spans="1:9" ht="6" customHeight="1" thickBot="1" x14ac:dyDescent="0.25"/>
    <row r="2" spans="1:9" ht="42.75" customHeight="1" x14ac:dyDescent="0.2">
      <c r="B2" s="152" t="s">
        <v>61</v>
      </c>
      <c r="C2" s="153"/>
      <c r="D2" s="153"/>
      <c r="E2" s="154"/>
    </row>
    <row r="3" spans="1:9" ht="3.75" customHeight="1" thickBot="1" x14ac:dyDescent="0.25">
      <c r="B3" s="155"/>
      <c r="C3" s="156"/>
      <c r="D3" s="156"/>
      <c r="E3" s="157"/>
      <c r="F3" s="51"/>
      <c r="G3" s="51"/>
      <c r="H3" s="51"/>
      <c r="I3" s="51"/>
    </row>
    <row r="4" spans="1:9" ht="4.5" customHeight="1" thickBot="1" x14ac:dyDescent="0.25">
      <c r="B4" s="6"/>
      <c r="C4" s="7"/>
      <c r="D4" s="7"/>
      <c r="E4" s="8"/>
    </row>
    <row r="5" spans="1:9" s="5" customFormat="1" ht="13.5" customHeight="1" thickBot="1" x14ac:dyDescent="0.25">
      <c r="B5" s="10" t="s">
        <v>0</v>
      </c>
      <c r="C5" s="11" t="s">
        <v>1</v>
      </c>
      <c r="D5" s="12" t="s">
        <v>58</v>
      </c>
      <c r="E5" s="13" t="s">
        <v>59</v>
      </c>
    </row>
    <row r="6" spans="1:9" s="80" customFormat="1" ht="12" customHeight="1" thickTop="1" x14ac:dyDescent="0.2">
      <c r="A6" s="83"/>
      <c r="B6" s="106" t="str">
        <f>'FY-CHE učebna'!B2:F2</f>
        <v xml:space="preserve"> 
Učebny FYZIKY/CHEMIE
</v>
      </c>
      <c r="C6" s="87">
        <v>1</v>
      </c>
      <c r="D6" s="108">
        <f>'FY-CHE učebna'!F96</f>
        <v>0</v>
      </c>
      <c r="E6" s="90">
        <f>'FY-CHE učebna'!F100</f>
        <v>0</v>
      </c>
    </row>
    <row r="7" spans="1:9" s="80" customFormat="1" ht="12" customHeight="1" x14ac:dyDescent="0.2">
      <c r="A7" s="83"/>
      <c r="B7" s="105" t="str">
        <f>'PC učebna'!B2:F2</f>
        <v xml:space="preserve"> 
PC učebna
</v>
      </c>
      <c r="C7" s="87">
        <v>1</v>
      </c>
      <c r="D7" s="107">
        <f>'PC učebna'!F29</f>
        <v>0</v>
      </c>
      <c r="E7" s="17">
        <f>'PC učebna'!F33</f>
        <v>0</v>
      </c>
    </row>
    <row r="8" spans="1:9" s="80" customFormat="1" ht="12" customHeight="1" thickBot="1" x14ac:dyDescent="0.25">
      <c r="A8" s="83"/>
      <c r="B8" s="109" t="s">
        <v>16</v>
      </c>
      <c r="C8" s="110"/>
      <c r="D8" s="111">
        <f>SUM(D6:D7)</f>
        <v>0</v>
      </c>
      <c r="E8" s="112">
        <f>SUM(E6:E7)</f>
        <v>0</v>
      </c>
    </row>
    <row r="9" spans="1:9" s="83" customFormat="1" ht="6" customHeight="1" thickBot="1" x14ac:dyDescent="0.3">
      <c r="B9" s="27"/>
      <c r="C9" s="28"/>
      <c r="D9" s="28"/>
      <c r="E9" s="29"/>
    </row>
    <row r="10" spans="1:9" s="80" customFormat="1" ht="15" customHeight="1" thickBot="1" x14ac:dyDescent="0.3">
      <c r="A10" s="83"/>
      <c r="B10" s="113" t="s">
        <v>23</v>
      </c>
      <c r="C10" s="114"/>
      <c r="D10" s="114"/>
      <c r="E10" s="115">
        <f>D8</f>
        <v>0</v>
      </c>
    </row>
    <row r="11" spans="1:9" s="83" customFormat="1" ht="6" customHeight="1" thickBot="1" x14ac:dyDescent="0.3">
      <c r="B11" s="27"/>
      <c r="C11" s="28"/>
      <c r="D11" s="28"/>
      <c r="E11" s="29"/>
    </row>
    <row r="12" spans="1:9" s="80" customFormat="1" ht="15" customHeight="1" thickBot="1" x14ac:dyDescent="0.3">
      <c r="A12" s="83"/>
      <c r="B12" s="113" t="s">
        <v>24</v>
      </c>
      <c r="C12" s="114"/>
      <c r="D12" s="114"/>
      <c r="E12" s="115">
        <f>E14-E10</f>
        <v>0</v>
      </c>
    </row>
    <row r="13" spans="1:9" s="83" customFormat="1" ht="6" customHeight="1" thickBot="1" x14ac:dyDescent="0.3">
      <c r="B13" s="27"/>
      <c r="C13" s="28"/>
      <c r="D13" s="28"/>
      <c r="E13" s="29"/>
    </row>
    <row r="14" spans="1:9" s="47" customFormat="1" ht="14.4" thickBot="1" x14ac:dyDescent="0.3">
      <c r="A14" s="84"/>
      <c r="B14" s="113" t="s">
        <v>5</v>
      </c>
      <c r="C14" s="114"/>
      <c r="D14" s="114"/>
      <c r="E14" s="115">
        <f>E8</f>
        <v>0</v>
      </c>
    </row>
    <row r="15" spans="1:9" ht="6" customHeight="1" x14ac:dyDescent="0.2">
      <c r="B15" s="41"/>
      <c r="C15" s="42"/>
      <c r="D15" s="42"/>
      <c r="E15" s="44"/>
    </row>
    <row r="16" spans="1:9" ht="5.25" customHeight="1" x14ac:dyDescent="0.2">
      <c r="B16" s="24"/>
      <c r="C16" s="25"/>
      <c r="D16" s="25"/>
      <c r="E16" s="44"/>
    </row>
    <row r="17" spans="2:5" ht="3.75" customHeight="1" x14ac:dyDescent="0.2">
      <c r="B17" s="85"/>
      <c r="C17" s="7"/>
      <c r="D17" s="7"/>
      <c r="E17" s="46"/>
    </row>
    <row r="18" spans="2:5" ht="3.75" customHeight="1" x14ac:dyDescent="0.2">
      <c r="B18" s="85"/>
      <c r="C18" s="7"/>
      <c r="D18" s="7"/>
      <c r="E18" s="46"/>
    </row>
    <row r="19" spans="2:5" s="9" customFormat="1" x14ac:dyDescent="0.2">
      <c r="B19" s="86"/>
      <c r="C19" s="49"/>
      <c r="D19" s="49"/>
      <c r="E19" s="50"/>
    </row>
    <row r="20" spans="2:5" s="80" customFormat="1" ht="12" x14ac:dyDescent="0.25">
      <c r="B20" s="27"/>
      <c r="C20" s="28"/>
      <c r="D20" s="28"/>
      <c r="E20" s="29"/>
    </row>
    <row r="21" spans="2:5" x14ac:dyDescent="0.2">
      <c r="B21" s="80"/>
      <c r="E21" s="34"/>
    </row>
    <row r="23" spans="2:5" x14ac:dyDescent="0.2">
      <c r="B23" s="31"/>
    </row>
    <row r="32" spans="2:5" x14ac:dyDescent="0.2">
      <c r="E32" s="34"/>
    </row>
    <row r="34" spans="2:5" x14ac:dyDescent="0.2">
      <c r="B34" s="31"/>
    </row>
    <row r="44" spans="2:5" x14ac:dyDescent="0.2">
      <c r="E44" s="34"/>
    </row>
    <row r="46" spans="2:5" x14ac:dyDescent="0.2">
      <c r="B46" s="31"/>
    </row>
    <row r="51" spans="2:5" x14ac:dyDescent="0.2">
      <c r="E51" s="34"/>
    </row>
    <row r="52" spans="2:5" x14ac:dyDescent="0.2">
      <c r="B52" s="35"/>
    </row>
    <row r="53" spans="2:5" x14ac:dyDescent="0.2">
      <c r="B53" s="36"/>
    </row>
    <row r="54" spans="2:5" x14ac:dyDescent="0.2">
      <c r="C54" s="37"/>
      <c r="D54" s="37"/>
      <c r="E54" s="34"/>
    </row>
    <row r="59" spans="2:5" ht="12.75" customHeight="1" x14ac:dyDescent="0.2"/>
    <row r="62" spans="2:5" x14ac:dyDescent="0.2">
      <c r="B62" s="36"/>
    </row>
    <row r="63" spans="2:5" x14ac:dyDescent="0.2">
      <c r="C63" s="39"/>
      <c r="D63" s="39"/>
    </row>
  </sheetData>
  <mergeCells count="2">
    <mergeCell ref="B2:E2"/>
    <mergeCell ref="B3:E3"/>
  </mergeCells>
  <pageMargins left="0.7" right="0.7" top="0.78740157499999996" bottom="0.78740157499999996" header="0.3" footer="0.3"/>
  <pageSetup paperSize="9" scale="9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47"/>
  <sheetViews>
    <sheetView topLeftCell="A72" zoomScaleNormal="100" workbookViewId="0">
      <selection activeCell="E103" sqref="E103"/>
    </sheetView>
  </sheetViews>
  <sheetFormatPr defaultColWidth="9" defaultRowHeight="11.4" x14ac:dyDescent="0.2"/>
  <cols>
    <col min="1" max="1" width="1.36328125" style="1" customWidth="1"/>
    <col min="2" max="3" width="51.6328125" style="1" customWidth="1"/>
    <col min="4" max="4" width="3.26953125" style="2" customWidth="1"/>
    <col min="5" max="5" width="9.90625" style="3" customWidth="1"/>
    <col min="6" max="6" width="16.08984375" style="4" bestFit="1" customWidth="1"/>
    <col min="7" max="16384" width="9" style="1"/>
  </cols>
  <sheetData>
    <row r="1" spans="2:8" ht="6" customHeight="1" thickBot="1" x14ac:dyDescent="0.25"/>
    <row r="2" spans="2:8" ht="42.75" customHeight="1" x14ac:dyDescent="0.2">
      <c r="B2" s="152" t="s">
        <v>66</v>
      </c>
      <c r="C2" s="158"/>
      <c r="D2" s="153"/>
      <c r="E2" s="153"/>
      <c r="F2" s="154"/>
    </row>
    <row r="3" spans="2:8" ht="3.75" customHeight="1" thickBot="1" x14ac:dyDescent="0.25">
      <c r="B3" s="159"/>
      <c r="C3" s="160"/>
      <c r="D3" s="160"/>
      <c r="E3" s="160"/>
      <c r="F3" s="161"/>
      <c r="G3" s="51"/>
      <c r="H3" s="51"/>
    </row>
    <row r="4" spans="2:8" ht="8.25" customHeight="1" thickBot="1" x14ac:dyDescent="0.25">
      <c r="B4" s="6"/>
      <c r="C4" s="6"/>
      <c r="D4" s="7"/>
      <c r="E4" s="7"/>
      <c r="F4" s="8"/>
    </row>
    <row r="5" spans="2:8" s="5" customFormat="1" ht="10.8" thickBot="1" x14ac:dyDescent="0.25">
      <c r="B5" s="10" t="s">
        <v>0</v>
      </c>
      <c r="C5" s="91"/>
      <c r="D5" s="11" t="s">
        <v>1</v>
      </c>
      <c r="E5" s="12" t="s">
        <v>2</v>
      </c>
      <c r="F5" s="13" t="s">
        <v>3</v>
      </c>
    </row>
    <row r="6" spans="2:8" s="9" customFormat="1" ht="10.8" thickTop="1" x14ac:dyDescent="0.2">
      <c r="B6" s="117" t="s">
        <v>6</v>
      </c>
      <c r="C6" s="118" t="s">
        <v>32</v>
      </c>
      <c r="D6" s="30"/>
      <c r="E6" s="52"/>
      <c r="F6" s="53"/>
    </row>
    <row r="7" spans="2:8" s="9" customFormat="1" ht="135" customHeight="1" x14ac:dyDescent="0.2">
      <c r="B7" s="81" t="s">
        <v>65</v>
      </c>
      <c r="C7" s="116" t="s">
        <v>62</v>
      </c>
      <c r="D7" s="15">
        <v>1</v>
      </c>
      <c r="E7" s="18"/>
      <c r="F7" s="17">
        <f t="shared" ref="F7:F14" si="0">SUM(D7*E7)</f>
        <v>0</v>
      </c>
    </row>
    <row r="8" spans="2:8" s="9" customFormat="1" ht="264" x14ac:dyDescent="0.2">
      <c r="B8" s="81" t="s">
        <v>64</v>
      </c>
      <c r="C8" s="103" t="s">
        <v>63</v>
      </c>
      <c r="D8" s="15">
        <v>1</v>
      </c>
      <c r="E8" s="18"/>
      <c r="F8" s="17">
        <f t="shared" si="0"/>
        <v>0</v>
      </c>
    </row>
    <row r="9" spans="2:8" s="9" customFormat="1" ht="72" x14ac:dyDescent="0.2">
      <c r="B9" s="98" t="s">
        <v>33</v>
      </c>
      <c r="C9" s="97" t="s">
        <v>67</v>
      </c>
      <c r="D9" s="15">
        <v>1</v>
      </c>
      <c r="E9" s="18"/>
      <c r="F9" s="17">
        <f t="shared" si="0"/>
        <v>0</v>
      </c>
    </row>
    <row r="10" spans="2:8" s="9" customFormat="1" ht="72" x14ac:dyDescent="0.2">
      <c r="B10" s="99" t="s">
        <v>34</v>
      </c>
      <c r="C10" s="119" t="s">
        <v>68</v>
      </c>
      <c r="D10" s="15">
        <v>1</v>
      </c>
      <c r="E10" s="18"/>
      <c r="F10" s="17">
        <f t="shared" si="0"/>
        <v>0</v>
      </c>
    </row>
    <row r="11" spans="2:8" s="9" customFormat="1" ht="48" x14ac:dyDescent="0.2">
      <c r="B11" s="98" t="s">
        <v>8</v>
      </c>
      <c r="C11" s="97" t="s">
        <v>35</v>
      </c>
      <c r="D11" s="15">
        <v>2</v>
      </c>
      <c r="E11" s="18"/>
      <c r="F11" s="17">
        <f t="shared" si="0"/>
        <v>0</v>
      </c>
    </row>
    <row r="12" spans="2:8" ht="48" x14ac:dyDescent="0.2">
      <c r="B12" s="98" t="s">
        <v>10</v>
      </c>
      <c r="C12" s="119" t="s">
        <v>71</v>
      </c>
      <c r="D12" s="15">
        <v>1</v>
      </c>
      <c r="E12" s="20"/>
      <c r="F12" s="19">
        <f t="shared" si="0"/>
        <v>0</v>
      </c>
    </row>
    <row r="13" spans="2:8" ht="36" x14ac:dyDescent="0.2">
      <c r="B13" s="98" t="s">
        <v>127</v>
      </c>
      <c r="C13" s="100" t="s">
        <v>128</v>
      </c>
      <c r="D13" s="15">
        <v>1</v>
      </c>
      <c r="E13" s="18"/>
      <c r="F13" s="19">
        <f t="shared" si="0"/>
        <v>0</v>
      </c>
    </row>
    <row r="14" spans="2:8" ht="156" x14ac:dyDescent="0.2">
      <c r="B14" s="98" t="s">
        <v>25</v>
      </c>
      <c r="C14" s="127" t="s">
        <v>69</v>
      </c>
      <c r="D14" s="15">
        <v>1</v>
      </c>
      <c r="E14" s="20"/>
      <c r="F14" s="19">
        <f t="shared" si="0"/>
        <v>0</v>
      </c>
    </row>
    <row r="15" spans="2:8" s="9" customFormat="1" ht="10.199999999999999" x14ac:dyDescent="0.2">
      <c r="B15" s="120" t="s">
        <v>15</v>
      </c>
      <c r="C15" s="121"/>
      <c r="D15" s="122"/>
      <c r="E15" s="123"/>
      <c r="F15" s="124">
        <f>SUM(F7:F14)</f>
        <v>0</v>
      </c>
    </row>
    <row r="16" spans="2:8" s="9" customFormat="1" ht="6" customHeight="1" x14ac:dyDescent="0.2">
      <c r="B16" s="54"/>
      <c r="C16" s="93"/>
      <c r="D16" s="49"/>
      <c r="E16" s="55"/>
      <c r="F16" s="56"/>
    </row>
    <row r="17" spans="2:6" s="9" customFormat="1" ht="9.75" customHeight="1" x14ac:dyDescent="0.2">
      <c r="B17" s="125" t="s">
        <v>7</v>
      </c>
      <c r="C17" s="126"/>
      <c r="D17" s="15"/>
      <c r="E17" s="57"/>
      <c r="F17" s="58"/>
    </row>
    <row r="18" spans="2:6" ht="84" x14ac:dyDescent="0.2">
      <c r="B18" s="99" t="s">
        <v>36</v>
      </c>
      <c r="C18" s="97" t="s">
        <v>70</v>
      </c>
      <c r="D18" s="15">
        <v>10</v>
      </c>
      <c r="E18" s="18"/>
      <c r="F18" s="17">
        <f>SUM(D18*E18)</f>
        <v>0</v>
      </c>
    </row>
    <row r="19" spans="2:6" s="9" customFormat="1" ht="48" x14ac:dyDescent="0.2">
      <c r="B19" s="98" t="s">
        <v>73</v>
      </c>
      <c r="C19" s="97" t="s">
        <v>72</v>
      </c>
      <c r="D19" s="15">
        <v>30</v>
      </c>
      <c r="E19" s="18"/>
      <c r="F19" s="17">
        <f>SUM(D19*E19)</f>
        <v>0</v>
      </c>
    </row>
    <row r="20" spans="2:6" s="9" customFormat="1" ht="216" x14ac:dyDescent="0.2">
      <c r="B20" s="98" t="s">
        <v>91</v>
      </c>
      <c r="C20" s="97" t="s">
        <v>92</v>
      </c>
      <c r="D20" s="15">
        <v>15</v>
      </c>
      <c r="E20" s="18"/>
      <c r="F20" s="17">
        <f>SUM(D20*E20)</f>
        <v>0</v>
      </c>
    </row>
    <row r="21" spans="2:6" s="9" customFormat="1" ht="36" x14ac:dyDescent="0.2">
      <c r="B21" s="98" t="s">
        <v>125</v>
      </c>
      <c r="C21" s="97" t="s">
        <v>124</v>
      </c>
      <c r="D21" s="15">
        <v>15</v>
      </c>
      <c r="E21" s="18"/>
      <c r="F21" s="17">
        <f>SUM(D21*E21)</f>
        <v>0</v>
      </c>
    </row>
    <row r="22" spans="2:6" s="9" customFormat="1" ht="10.199999999999999" x14ac:dyDescent="0.2">
      <c r="B22" s="120" t="s">
        <v>15</v>
      </c>
      <c r="C22" s="121"/>
      <c r="D22" s="122"/>
      <c r="E22" s="123"/>
      <c r="F22" s="124">
        <f>SUM(F18:F21)</f>
        <v>0</v>
      </c>
    </row>
    <row r="23" spans="2:6" s="9" customFormat="1" ht="6" customHeight="1" x14ac:dyDescent="0.2">
      <c r="B23" s="63"/>
      <c r="C23" s="94"/>
      <c r="D23" s="60"/>
      <c r="E23" s="64"/>
      <c r="F23" s="65"/>
    </row>
    <row r="24" spans="2:6" s="9" customFormat="1" ht="10.5" customHeight="1" x14ac:dyDescent="0.2">
      <c r="B24" s="125" t="s">
        <v>11</v>
      </c>
      <c r="C24" s="126" t="s">
        <v>89</v>
      </c>
      <c r="D24" s="15"/>
      <c r="E24" s="57"/>
      <c r="F24" s="58"/>
    </row>
    <row r="25" spans="2:6" s="9" customFormat="1" ht="60" x14ac:dyDescent="0.2">
      <c r="B25" s="99" t="s">
        <v>75</v>
      </c>
      <c r="C25" s="97" t="s">
        <v>74</v>
      </c>
      <c r="D25" s="15">
        <v>5</v>
      </c>
      <c r="E25" s="18"/>
      <c r="F25" s="17">
        <f t="shared" ref="F25:F31" si="1">SUM(D25*E25)</f>
        <v>0</v>
      </c>
    </row>
    <row r="26" spans="2:6" s="9" customFormat="1" ht="72" x14ac:dyDescent="0.2">
      <c r="B26" s="99" t="s">
        <v>34</v>
      </c>
      <c r="C26" s="119" t="s">
        <v>141</v>
      </c>
      <c r="D26" s="15">
        <v>2</v>
      </c>
      <c r="E26" s="18"/>
      <c r="F26" s="17">
        <f t="shared" si="1"/>
        <v>0</v>
      </c>
    </row>
    <row r="27" spans="2:6" s="9" customFormat="1" ht="36" x14ac:dyDescent="0.2">
      <c r="B27" s="99" t="s">
        <v>37</v>
      </c>
      <c r="C27" s="97" t="s">
        <v>76</v>
      </c>
      <c r="D27" s="15">
        <v>1</v>
      </c>
      <c r="E27" s="18"/>
      <c r="F27" s="17">
        <f t="shared" si="1"/>
        <v>0</v>
      </c>
    </row>
    <row r="28" spans="2:6" s="9" customFormat="1" ht="92.25" customHeight="1" x14ac:dyDescent="0.2">
      <c r="B28" s="99" t="s">
        <v>77</v>
      </c>
      <c r="C28" s="97" t="s">
        <v>80</v>
      </c>
      <c r="D28" s="15">
        <v>6</v>
      </c>
      <c r="E28" s="18"/>
      <c r="F28" s="17">
        <f t="shared" si="1"/>
        <v>0</v>
      </c>
    </row>
    <row r="29" spans="2:6" s="9" customFormat="1" ht="36" x14ac:dyDescent="0.2">
      <c r="B29" s="99" t="s">
        <v>78</v>
      </c>
      <c r="C29" s="97" t="s">
        <v>79</v>
      </c>
      <c r="D29" s="15">
        <v>6</v>
      </c>
      <c r="E29" s="18"/>
      <c r="F29" s="17">
        <f t="shared" si="1"/>
        <v>0</v>
      </c>
    </row>
    <row r="30" spans="2:6" s="9" customFormat="1" ht="87" customHeight="1" x14ac:dyDescent="0.2">
      <c r="B30" s="99" t="s">
        <v>77</v>
      </c>
      <c r="C30" s="97" t="s">
        <v>81</v>
      </c>
      <c r="D30" s="15">
        <v>1</v>
      </c>
      <c r="E30" s="18"/>
      <c r="F30" s="17">
        <f t="shared" si="1"/>
        <v>0</v>
      </c>
    </row>
    <row r="31" spans="2:6" s="9" customFormat="1" ht="36" x14ac:dyDescent="0.2">
      <c r="B31" s="99" t="s">
        <v>78</v>
      </c>
      <c r="C31" s="97" t="s">
        <v>82</v>
      </c>
      <c r="D31" s="15">
        <v>1</v>
      </c>
      <c r="E31" s="18"/>
      <c r="F31" s="17">
        <f t="shared" si="1"/>
        <v>0</v>
      </c>
    </row>
    <row r="32" spans="2:6" s="9" customFormat="1" ht="10.5" customHeight="1" x14ac:dyDescent="0.2">
      <c r="B32" s="120" t="s">
        <v>15</v>
      </c>
      <c r="C32" s="121"/>
      <c r="D32" s="122"/>
      <c r="E32" s="123"/>
      <c r="F32" s="124">
        <f>SUM(F25:F31)</f>
        <v>0</v>
      </c>
    </row>
    <row r="33" spans="2:6" s="9" customFormat="1" ht="6" customHeight="1" x14ac:dyDescent="0.2">
      <c r="B33" s="14"/>
      <c r="C33" s="92"/>
      <c r="D33" s="15"/>
      <c r="E33" s="18"/>
      <c r="F33" s="22"/>
    </row>
    <row r="34" spans="2:6" s="9" customFormat="1" ht="10.5" customHeight="1" x14ac:dyDescent="0.2">
      <c r="B34" s="128" t="s">
        <v>90</v>
      </c>
      <c r="C34" s="129"/>
      <c r="D34" s="60"/>
      <c r="E34" s="61"/>
      <c r="F34" s="19"/>
    </row>
    <row r="35" spans="2:6" s="9" customFormat="1" ht="90.75" customHeight="1" x14ac:dyDescent="0.2">
      <c r="B35" s="82" t="s">
        <v>85</v>
      </c>
      <c r="C35" s="97" t="s">
        <v>83</v>
      </c>
      <c r="D35" s="60">
        <v>1</v>
      </c>
      <c r="E35" s="61"/>
      <c r="F35" s="19">
        <f t="shared" ref="F35:F42" si="2">SUM(D35*E35)</f>
        <v>0</v>
      </c>
    </row>
    <row r="36" spans="2:6" s="9" customFormat="1" ht="89.25" customHeight="1" x14ac:dyDescent="0.2">
      <c r="B36" s="82" t="s">
        <v>57</v>
      </c>
      <c r="C36" s="130" t="s">
        <v>84</v>
      </c>
      <c r="D36" s="60">
        <v>1</v>
      </c>
      <c r="E36" s="61"/>
      <c r="F36" s="19">
        <f t="shared" si="2"/>
        <v>0</v>
      </c>
    </row>
    <row r="37" spans="2:6" s="9" customFormat="1" ht="24" x14ac:dyDescent="0.2">
      <c r="B37" s="89" t="s">
        <v>29</v>
      </c>
      <c r="C37" s="97" t="s">
        <v>38</v>
      </c>
      <c r="D37" s="60">
        <v>1</v>
      </c>
      <c r="E37" s="61"/>
      <c r="F37" s="19">
        <f t="shared" si="2"/>
        <v>0</v>
      </c>
    </row>
    <row r="38" spans="2:6" s="9" customFormat="1" ht="12" x14ac:dyDescent="0.2">
      <c r="B38" s="78" t="s">
        <v>17</v>
      </c>
      <c r="C38" s="97" t="s">
        <v>39</v>
      </c>
      <c r="D38" s="60">
        <v>1</v>
      </c>
      <c r="E38" s="61"/>
      <c r="F38" s="19">
        <f t="shared" si="2"/>
        <v>0</v>
      </c>
    </row>
    <row r="39" spans="2:6" s="9" customFormat="1" ht="12" x14ac:dyDescent="0.2">
      <c r="B39" s="79" t="s">
        <v>27</v>
      </c>
      <c r="C39" s="97" t="s">
        <v>40</v>
      </c>
      <c r="D39" s="60">
        <v>15</v>
      </c>
      <c r="E39" s="61"/>
      <c r="F39" s="19">
        <f t="shared" si="2"/>
        <v>0</v>
      </c>
    </row>
    <row r="40" spans="2:6" s="9" customFormat="1" ht="12" x14ac:dyDescent="0.2">
      <c r="B40" s="78" t="s">
        <v>18</v>
      </c>
      <c r="C40" s="97" t="s">
        <v>41</v>
      </c>
      <c r="D40" s="60">
        <v>1</v>
      </c>
      <c r="E40" s="61"/>
      <c r="F40" s="19">
        <f t="shared" si="2"/>
        <v>0</v>
      </c>
    </row>
    <row r="41" spans="2:6" s="9" customFormat="1" ht="12" x14ac:dyDescent="0.2">
      <c r="B41" s="78" t="s">
        <v>19</v>
      </c>
      <c r="C41" s="97" t="s">
        <v>42</v>
      </c>
      <c r="D41" s="60">
        <v>1</v>
      </c>
      <c r="E41" s="61"/>
      <c r="F41" s="19">
        <f t="shared" si="2"/>
        <v>0</v>
      </c>
    </row>
    <row r="42" spans="2:6" s="9" customFormat="1" ht="12" x14ac:dyDescent="0.2">
      <c r="B42" s="77" t="s">
        <v>55</v>
      </c>
      <c r="C42" s="97" t="s">
        <v>43</v>
      </c>
      <c r="D42" s="60">
        <v>1</v>
      </c>
      <c r="E42" s="61"/>
      <c r="F42" s="19">
        <f t="shared" si="2"/>
        <v>0</v>
      </c>
    </row>
    <row r="43" spans="2:6" s="9" customFormat="1" ht="10.199999999999999" x14ac:dyDescent="0.2">
      <c r="B43" s="128" t="s">
        <v>15</v>
      </c>
      <c r="C43" s="131"/>
      <c r="D43" s="132"/>
      <c r="E43" s="133"/>
      <c r="F43" s="134">
        <f>SUM(F35:F42)</f>
        <v>0</v>
      </c>
    </row>
    <row r="44" spans="2:6" s="9" customFormat="1" ht="6" customHeight="1" x14ac:dyDescent="0.2">
      <c r="B44" s="14"/>
      <c r="C44" s="92"/>
      <c r="D44" s="15"/>
      <c r="E44" s="18"/>
      <c r="F44" s="22"/>
    </row>
    <row r="45" spans="2:6" s="9" customFormat="1" ht="10.199999999999999" x14ac:dyDescent="0.2">
      <c r="B45" s="125" t="s">
        <v>93</v>
      </c>
      <c r="C45" s="126"/>
      <c r="D45" s="15"/>
      <c r="E45" s="57"/>
      <c r="F45" s="58"/>
    </row>
    <row r="46" spans="2:6" s="9" customFormat="1" ht="24" x14ac:dyDescent="0.2">
      <c r="B46" s="144" t="s">
        <v>94</v>
      </c>
      <c r="C46" s="97" t="s">
        <v>95</v>
      </c>
      <c r="D46" s="15">
        <v>1</v>
      </c>
      <c r="E46" s="18"/>
      <c r="F46" s="19">
        <f t="shared" ref="F46:F67" si="3">SUM(D46*E46)</f>
        <v>0</v>
      </c>
    </row>
    <row r="47" spans="2:6" s="9" customFormat="1" ht="24" x14ac:dyDescent="0.2">
      <c r="B47" s="98" t="s">
        <v>96</v>
      </c>
      <c r="C47" s="100" t="s">
        <v>97</v>
      </c>
      <c r="D47" s="15">
        <v>1</v>
      </c>
      <c r="E47" s="18"/>
      <c r="F47" s="19">
        <f t="shared" si="3"/>
        <v>0</v>
      </c>
    </row>
    <row r="48" spans="2:6" s="9" customFormat="1" ht="36" x14ac:dyDescent="0.2">
      <c r="B48" s="98" t="s">
        <v>100</v>
      </c>
      <c r="C48" s="100" t="s">
        <v>98</v>
      </c>
      <c r="D48" s="21">
        <v>1</v>
      </c>
      <c r="E48" s="18"/>
      <c r="F48" s="19">
        <f t="shared" si="3"/>
        <v>0</v>
      </c>
    </row>
    <row r="49" spans="2:6" s="9" customFormat="1" ht="36" x14ac:dyDescent="0.2">
      <c r="B49" s="98" t="s">
        <v>99</v>
      </c>
      <c r="C49" s="97" t="s">
        <v>101</v>
      </c>
      <c r="D49" s="21">
        <v>1</v>
      </c>
      <c r="E49" s="16"/>
      <c r="F49" s="19">
        <f t="shared" si="3"/>
        <v>0</v>
      </c>
    </row>
    <row r="50" spans="2:6" s="9" customFormat="1" ht="24" x14ac:dyDescent="0.2">
      <c r="B50" s="98" t="s">
        <v>102</v>
      </c>
      <c r="C50" s="97" t="s">
        <v>103</v>
      </c>
      <c r="D50" s="15">
        <v>1</v>
      </c>
      <c r="E50" s="23"/>
      <c r="F50" s="19">
        <f t="shared" si="3"/>
        <v>0</v>
      </c>
    </row>
    <row r="51" spans="2:6" s="9" customFormat="1" ht="12" x14ac:dyDescent="0.2">
      <c r="B51" s="98" t="s">
        <v>104</v>
      </c>
      <c r="C51" s="97"/>
      <c r="D51" s="15">
        <v>1</v>
      </c>
      <c r="E51" s="23"/>
      <c r="F51" s="19">
        <f t="shared" si="3"/>
        <v>0</v>
      </c>
    </row>
    <row r="52" spans="2:6" s="9" customFormat="1" ht="12" x14ac:dyDescent="0.2">
      <c r="B52" s="98" t="s">
        <v>105</v>
      </c>
      <c r="C52" s="97"/>
      <c r="D52" s="15">
        <v>15</v>
      </c>
      <c r="E52" s="23"/>
      <c r="F52" s="19">
        <f t="shared" si="3"/>
        <v>0</v>
      </c>
    </row>
    <row r="53" spans="2:6" s="9" customFormat="1" ht="12" x14ac:dyDescent="0.2">
      <c r="B53" s="98" t="s">
        <v>106</v>
      </c>
      <c r="C53" s="97"/>
      <c r="D53" s="15">
        <v>2</v>
      </c>
      <c r="E53" s="23"/>
      <c r="F53" s="19">
        <f t="shared" si="3"/>
        <v>0</v>
      </c>
    </row>
    <row r="54" spans="2:6" s="9" customFormat="1" ht="12" x14ac:dyDescent="0.2">
      <c r="B54" s="98" t="s">
        <v>107</v>
      </c>
      <c r="C54" s="97"/>
      <c r="D54" s="15">
        <v>1</v>
      </c>
      <c r="E54" s="23"/>
      <c r="F54" s="19">
        <f t="shared" si="3"/>
        <v>0</v>
      </c>
    </row>
    <row r="55" spans="2:6" s="9" customFormat="1" ht="12" x14ac:dyDescent="0.2">
      <c r="B55" s="98" t="s">
        <v>108</v>
      </c>
      <c r="C55" s="97"/>
      <c r="D55" s="15">
        <v>2</v>
      </c>
      <c r="E55" s="23"/>
      <c r="F55" s="19">
        <f t="shared" si="3"/>
        <v>0</v>
      </c>
    </row>
    <row r="56" spans="2:6" s="9" customFormat="1" ht="12" x14ac:dyDescent="0.2">
      <c r="B56" s="98" t="s">
        <v>109</v>
      </c>
      <c r="C56" s="97"/>
      <c r="D56" s="15">
        <v>5</v>
      </c>
      <c r="E56" s="23"/>
      <c r="F56" s="19">
        <f t="shared" si="3"/>
        <v>0</v>
      </c>
    </row>
    <row r="57" spans="2:6" s="9" customFormat="1" ht="12" x14ac:dyDescent="0.2">
      <c r="B57" s="98" t="s">
        <v>110</v>
      </c>
      <c r="C57" s="97" t="s">
        <v>111</v>
      </c>
      <c r="D57" s="15">
        <v>5</v>
      </c>
      <c r="E57" s="23"/>
      <c r="F57" s="19">
        <f t="shared" si="3"/>
        <v>0</v>
      </c>
    </row>
    <row r="58" spans="2:6" s="9" customFormat="1" ht="12" x14ac:dyDescent="0.2">
      <c r="B58" s="98" t="s">
        <v>112</v>
      </c>
      <c r="C58" s="97" t="s">
        <v>136</v>
      </c>
      <c r="D58" s="15">
        <v>1</v>
      </c>
      <c r="E58" s="23"/>
      <c r="F58" s="19">
        <f t="shared" si="3"/>
        <v>0</v>
      </c>
    </row>
    <row r="59" spans="2:6" s="9" customFormat="1" ht="12" x14ac:dyDescent="0.2">
      <c r="B59" s="98" t="s">
        <v>113</v>
      </c>
      <c r="C59" s="97"/>
      <c r="D59" s="15">
        <v>1</v>
      </c>
      <c r="E59" s="23"/>
      <c r="F59" s="19">
        <f t="shared" si="3"/>
        <v>0</v>
      </c>
    </row>
    <row r="60" spans="2:6" s="9" customFormat="1" ht="12" x14ac:dyDescent="0.2">
      <c r="B60" s="98" t="s">
        <v>114</v>
      </c>
      <c r="C60" s="97"/>
      <c r="D60" s="15">
        <v>1</v>
      </c>
      <c r="E60" s="23"/>
      <c r="F60" s="19">
        <f t="shared" si="3"/>
        <v>0</v>
      </c>
    </row>
    <row r="61" spans="2:6" s="9" customFormat="1" ht="12" x14ac:dyDescent="0.2">
      <c r="B61" s="151" t="s">
        <v>115</v>
      </c>
      <c r="C61" s="97"/>
      <c r="D61" s="15">
        <v>1</v>
      </c>
      <c r="E61" s="23"/>
      <c r="F61" s="19">
        <f t="shared" si="3"/>
        <v>0</v>
      </c>
    </row>
    <row r="62" spans="2:6" s="9" customFormat="1" ht="12" x14ac:dyDescent="0.2">
      <c r="B62" s="98" t="s">
        <v>116</v>
      </c>
      <c r="C62" s="97"/>
      <c r="D62" s="15">
        <v>1</v>
      </c>
      <c r="E62" s="23"/>
      <c r="F62" s="19">
        <f t="shared" si="3"/>
        <v>0</v>
      </c>
    </row>
    <row r="63" spans="2:6" s="9" customFormat="1" ht="12" x14ac:dyDescent="0.2">
      <c r="B63" s="98" t="s">
        <v>117</v>
      </c>
      <c r="C63" s="97"/>
      <c r="D63" s="15">
        <v>1</v>
      </c>
      <c r="E63" s="23"/>
      <c r="F63" s="19">
        <f t="shared" si="3"/>
        <v>0</v>
      </c>
    </row>
    <row r="64" spans="2:6" s="9" customFormat="1" ht="12" x14ac:dyDescent="0.2">
      <c r="B64" s="98" t="s">
        <v>118</v>
      </c>
      <c r="C64" s="97"/>
      <c r="D64" s="15">
        <v>1</v>
      </c>
      <c r="E64" s="23"/>
      <c r="F64" s="19">
        <f t="shared" si="3"/>
        <v>0</v>
      </c>
    </row>
    <row r="65" spans="2:6" s="9" customFormat="1" ht="12" x14ac:dyDescent="0.2">
      <c r="B65" s="98" t="s">
        <v>119</v>
      </c>
      <c r="C65" s="97"/>
      <c r="D65" s="15">
        <v>1</v>
      </c>
      <c r="E65" s="23"/>
      <c r="F65" s="19">
        <f t="shared" si="3"/>
        <v>0</v>
      </c>
    </row>
    <row r="66" spans="2:6" s="9" customFormat="1" ht="12" x14ac:dyDescent="0.2">
      <c r="B66" s="98" t="s">
        <v>120</v>
      </c>
      <c r="C66" s="97"/>
      <c r="D66" s="15">
        <v>1</v>
      </c>
      <c r="E66" s="23"/>
      <c r="F66" s="19">
        <f t="shared" si="3"/>
        <v>0</v>
      </c>
    </row>
    <row r="67" spans="2:6" s="9" customFormat="1" ht="12" x14ac:dyDescent="0.2">
      <c r="B67" s="98" t="s">
        <v>121</v>
      </c>
      <c r="C67" s="97"/>
      <c r="D67" s="15">
        <v>6</v>
      </c>
      <c r="E67" s="23"/>
      <c r="F67" s="19">
        <f t="shared" si="3"/>
        <v>0</v>
      </c>
    </row>
    <row r="68" spans="2:6" s="48" customFormat="1" ht="12" customHeight="1" x14ac:dyDescent="0.2">
      <c r="B68" s="120" t="s">
        <v>16</v>
      </c>
      <c r="C68" s="121"/>
      <c r="D68" s="122"/>
      <c r="E68" s="123"/>
      <c r="F68" s="124">
        <f>SUM(F46:F67)</f>
        <v>0</v>
      </c>
    </row>
    <row r="69" spans="2:6" s="9" customFormat="1" ht="6" customHeight="1" x14ac:dyDescent="0.2">
      <c r="B69" s="59"/>
      <c r="C69" s="96"/>
      <c r="D69" s="60"/>
      <c r="E69" s="61"/>
      <c r="F69" s="19"/>
    </row>
    <row r="70" spans="2:6" s="9" customFormat="1" ht="10.199999999999999" x14ac:dyDescent="0.2">
      <c r="B70" s="125" t="s">
        <v>20</v>
      </c>
      <c r="C70" s="126"/>
      <c r="D70" s="15"/>
      <c r="E70" s="57"/>
      <c r="F70" s="58"/>
    </row>
    <row r="71" spans="2:6" s="9" customFormat="1" ht="10.199999999999999" x14ac:dyDescent="0.2">
      <c r="B71" s="62" t="s">
        <v>4</v>
      </c>
      <c r="C71" s="95"/>
      <c r="D71" s="15"/>
      <c r="E71" s="18"/>
      <c r="F71" s="19"/>
    </row>
    <row r="72" spans="2:6" s="9" customFormat="1" ht="12" x14ac:dyDescent="0.2">
      <c r="B72" s="14" t="s">
        <v>142</v>
      </c>
      <c r="C72" s="100" t="s">
        <v>44</v>
      </c>
      <c r="D72" s="15">
        <v>1</v>
      </c>
      <c r="E72" s="18"/>
      <c r="F72" s="19">
        <f>SUM(D72*E72)</f>
        <v>0</v>
      </c>
    </row>
    <row r="73" spans="2:6" s="9" customFormat="1" ht="12" x14ac:dyDescent="0.2">
      <c r="B73" s="14" t="s">
        <v>134</v>
      </c>
      <c r="C73" s="100" t="s">
        <v>135</v>
      </c>
      <c r="D73" s="15">
        <v>1</v>
      </c>
      <c r="E73" s="18"/>
      <c r="F73" s="19">
        <f>SUM(D73*E73)</f>
        <v>0</v>
      </c>
    </row>
    <row r="74" spans="2:6" s="9" customFormat="1" ht="12" x14ac:dyDescent="0.2">
      <c r="B74" s="14" t="s">
        <v>139</v>
      </c>
      <c r="C74" s="100" t="s">
        <v>140</v>
      </c>
      <c r="D74" s="15">
        <v>10</v>
      </c>
      <c r="E74" s="18"/>
      <c r="F74" s="19">
        <f>SUM(D74*E74)</f>
        <v>0</v>
      </c>
    </row>
    <row r="75" spans="2:6" s="9" customFormat="1" ht="12" x14ac:dyDescent="0.2">
      <c r="B75" s="14" t="s">
        <v>137</v>
      </c>
      <c r="C75" s="100" t="s">
        <v>138</v>
      </c>
      <c r="D75" s="15">
        <v>10</v>
      </c>
      <c r="E75" s="18"/>
      <c r="F75" s="19">
        <f>SUM(D75*E75)</f>
        <v>0</v>
      </c>
    </row>
    <row r="76" spans="2:6" s="9" customFormat="1" ht="10.199999999999999" x14ac:dyDescent="0.2">
      <c r="B76" s="14"/>
      <c r="C76" s="92"/>
      <c r="D76" s="21"/>
      <c r="E76" s="18"/>
      <c r="F76" s="19"/>
    </row>
    <row r="77" spans="2:6" s="9" customFormat="1" ht="12" x14ac:dyDescent="0.2">
      <c r="B77" s="14" t="s">
        <v>9</v>
      </c>
      <c r="C77" s="97" t="s">
        <v>45</v>
      </c>
      <c r="D77" s="21">
        <v>1</v>
      </c>
      <c r="E77" s="16"/>
      <c r="F77" s="19">
        <f>SUM(D77*E77)</f>
        <v>0</v>
      </c>
    </row>
    <row r="78" spans="2:6" s="9" customFormat="1" ht="12" x14ac:dyDescent="0.2">
      <c r="B78" s="14" t="s">
        <v>31</v>
      </c>
      <c r="C78" s="97" t="s">
        <v>46</v>
      </c>
      <c r="D78" s="15">
        <v>1</v>
      </c>
      <c r="E78" s="23"/>
      <c r="F78" s="19">
        <f>SUM(D78*E78)</f>
        <v>0</v>
      </c>
    </row>
    <row r="79" spans="2:6" s="9" customFormat="1" ht="12" x14ac:dyDescent="0.2">
      <c r="B79" s="14" t="s">
        <v>30</v>
      </c>
      <c r="C79" s="97" t="s">
        <v>47</v>
      </c>
      <c r="D79" s="15">
        <v>1</v>
      </c>
      <c r="E79" s="23"/>
      <c r="F79" s="19">
        <f>SUM(D79*E79)</f>
        <v>0</v>
      </c>
    </row>
    <row r="80" spans="2:6" s="48" customFormat="1" ht="12" customHeight="1" x14ac:dyDescent="0.2">
      <c r="B80" s="120" t="s">
        <v>16</v>
      </c>
      <c r="C80" s="121"/>
      <c r="D80" s="122"/>
      <c r="E80" s="123"/>
      <c r="F80" s="124">
        <f>SUM(F72:F79)</f>
        <v>0</v>
      </c>
    </row>
    <row r="81" spans="2:11" s="9" customFormat="1" ht="6" customHeight="1" x14ac:dyDescent="0.2">
      <c r="B81" s="59"/>
      <c r="C81" s="96"/>
      <c r="D81" s="60"/>
      <c r="E81" s="61"/>
      <c r="F81" s="19"/>
    </row>
    <row r="82" spans="2:11" s="9" customFormat="1" ht="10.5" customHeight="1" x14ac:dyDescent="0.2">
      <c r="B82" s="125" t="s">
        <v>14</v>
      </c>
      <c r="C82" s="135"/>
      <c r="D82" s="60"/>
      <c r="E82" s="61"/>
      <c r="F82" s="19"/>
    </row>
    <row r="83" spans="2:11" s="9" customFormat="1" ht="12" x14ac:dyDescent="0.2">
      <c r="B83" s="104" t="s">
        <v>26</v>
      </c>
      <c r="C83" s="97" t="s">
        <v>52</v>
      </c>
      <c r="D83" s="73">
        <v>1</v>
      </c>
      <c r="E83" s="74"/>
      <c r="F83" s="19">
        <f>SUM(D83*E83)</f>
        <v>0</v>
      </c>
    </row>
    <row r="84" spans="2:11" s="9" customFormat="1" ht="12" x14ac:dyDescent="0.2">
      <c r="B84" s="63" t="s">
        <v>21</v>
      </c>
      <c r="C84" s="97" t="s">
        <v>53</v>
      </c>
      <c r="D84" s="73">
        <v>1</v>
      </c>
      <c r="E84" s="74"/>
      <c r="F84" s="19">
        <f>SUM(D84*E84)</f>
        <v>0</v>
      </c>
    </row>
    <row r="85" spans="2:11" s="9" customFormat="1" ht="24" x14ac:dyDescent="0.2">
      <c r="B85" s="98" t="s">
        <v>56</v>
      </c>
      <c r="C85" s="97" t="s">
        <v>54</v>
      </c>
      <c r="D85" s="15">
        <v>1</v>
      </c>
      <c r="E85" s="71"/>
      <c r="F85" s="19">
        <f>SUM(D85*E85)</f>
        <v>0</v>
      </c>
      <c r="G85" s="75"/>
      <c r="H85" s="75"/>
      <c r="I85" s="75"/>
      <c r="K85" s="76"/>
    </row>
    <row r="86" spans="2:11" s="9" customFormat="1" ht="12" x14ac:dyDescent="0.2">
      <c r="B86" s="14" t="s">
        <v>22</v>
      </c>
      <c r="C86" s="97" t="s">
        <v>50</v>
      </c>
      <c r="D86" s="21">
        <v>1</v>
      </c>
      <c r="E86" s="71"/>
      <c r="F86" s="19">
        <f>SUM(D86*E86)</f>
        <v>0</v>
      </c>
    </row>
    <row r="87" spans="2:11" s="9" customFormat="1" ht="10.5" customHeight="1" x14ac:dyDescent="0.2">
      <c r="B87" s="120" t="s">
        <v>15</v>
      </c>
      <c r="C87" s="121"/>
      <c r="D87" s="122"/>
      <c r="E87" s="123"/>
      <c r="F87" s="124">
        <f>SUM(F83:F86)</f>
        <v>0</v>
      </c>
    </row>
    <row r="88" spans="2:11" s="9" customFormat="1" ht="6" customHeight="1" x14ac:dyDescent="0.2">
      <c r="B88" s="59"/>
      <c r="C88" s="96"/>
      <c r="D88" s="60"/>
      <c r="E88" s="61"/>
      <c r="F88" s="19"/>
    </row>
    <row r="89" spans="2:11" s="9" customFormat="1" ht="10.199999999999999" x14ac:dyDescent="0.2">
      <c r="B89" s="128" t="s">
        <v>12</v>
      </c>
      <c r="C89" s="131"/>
      <c r="D89" s="70"/>
      <c r="E89" s="71"/>
      <c r="F89" s="72"/>
    </row>
    <row r="90" spans="2:11" s="9" customFormat="1" ht="24" x14ac:dyDescent="0.2">
      <c r="B90" s="66" t="s">
        <v>51</v>
      </c>
      <c r="C90" s="97" t="s">
        <v>87</v>
      </c>
      <c r="D90" s="102">
        <v>4</v>
      </c>
      <c r="E90" s="74"/>
      <c r="F90" s="19">
        <f>SUM(D90*E90)</f>
        <v>0</v>
      </c>
    </row>
    <row r="91" spans="2:11" customFormat="1" ht="24" x14ac:dyDescent="0.2">
      <c r="B91" s="88" t="s">
        <v>88</v>
      </c>
      <c r="C91" s="143" t="s">
        <v>86</v>
      </c>
      <c r="D91" s="102">
        <v>2</v>
      </c>
      <c r="E91" s="74"/>
      <c r="F91" s="19">
        <f>SUM(D91*E91)</f>
        <v>0</v>
      </c>
    </row>
    <row r="92" spans="2:11" s="9" customFormat="1" ht="24" x14ac:dyDescent="0.2">
      <c r="B92" s="88" t="s">
        <v>28</v>
      </c>
      <c r="C92" s="97" t="s">
        <v>49</v>
      </c>
      <c r="D92" s="102">
        <v>1</v>
      </c>
      <c r="E92" s="74"/>
      <c r="F92" s="19">
        <f>SUM(D92*E92)</f>
        <v>0</v>
      </c>
    </row>
    <row r="93" spans="2:11" s="9" customFormat="1" ht="12" x14ac:dyDescent="0.2">
      <c r="B93" s="66" t="s">
        <v>13</v>
      </c>
      <c r="C93" s="97" t="s">
        <v>50</v>
      </c>
      <c r="D93" s="67">
        <v>4</v>
      </c>
      <c r="E93" s="68"/>
      <c r="F93" s="19">
        <f>SUM(D93*E93)</f>
        <v>0</v>
      </c>
    </row>
    <row r="94" spans="2:11" s="9" customFormat="1" ht="10.8" thickBot="1" x14ac:dyDescent="0.25">
      <c r="B94" s="136" t="s">
        <v>15</v>
      </c>
      <c r="C94" s="137"/>
      <c r="D94" s="138"/>
      <c r="E94" s="139"/>
      <c r="F94" s="140">
        <f>SUM(F90:F93)</f>
        <v>0</v>
      </c>
    </row>
    <row r="95" spans="2:11" ht="6" customHeight="1" thickBot="1" x14ac:dyDescent="0.25">
      <c r="B95" s="41"/>
      <c r="C95" s="41"/>
      <c r="D95" s="42"/>
      <c r="E95" s="101"/>
      <c r="F95" s="44"/>
    </row>
    <row r="96" spans="2:11" s="47" customFormat="1" ht="14.4" thickBot="1" x14ac:dyDescent="0.3">
      <c r="B96" s="113" t="s">
        <v>23</v>
      </c>
      <c r="C96" s="141"/>
      <c r="D96" s="142"/>
      <c r="E96" s="141"/>
      <c r="F96" s="115">
        <f>F100/1.21</f>
        <v>0</v>
      </c>
    </row>
    <row r="97" spans="2:6" ht="6" customHeight="1" thickBot="1" x14ac:dyDescent="0.25">
      <c r="B97" s="41"/>
      <c r="C97" s="41"/>
      <c r="D97" s="42"/>
      <c r="E97" s="101"/>
      <c r="F97" s="44"/>
    </row>
    <row r="98" spans="2:6" s="47" customFormat="1" ht="14.4" thickBot="1" x14ac:dyDescent="0.3">
      <c r="B98" s="113" t="s">
        <v>24</v>
      </c>
      <c r="C98" s="141"/>
      <c r="D98" s="142"/>
      <c r="E98" s="141"/>
      <c r="F98" s="115">
        <f>F100-F96</f>
        <v>0</v>
      </c>
    </row>
    <row r="99" spans="2:6" s="26" customFormat="1" ht="6" customHeight="1" thickBot="1" x14ac:dyDescent="0.3">
      <c r="B99" s="27"/>
      <c r="C99" s="27"/>
      <c r="D99" s="28"/>
      <c r="E99" s="27"/>
      <c r="F99" s="29"/>
    </row>
    <row r="100" spans="2:6" s="47" customFormat="1" ht="14.4" thickBot="1" x14ac:dyDescent="0.3">
      <c r="B100" s="113" t="s">
        <v>5</v>
      </c>
      <c r="C100" s="141"/>
      <c r="D100" s="114"/>
      <c r="E100" s="141"/>
      <c r="F100" s="115">
        <f>SUM(F15+F22+F32+F43+F68+F94+F80+F87)</f>
        <v>0</v>
      </c>
    </row>
    <row r="101" spans="2:6" ht="6" customHeight="1" x14ac:dyDescent="0.2">
      <c r="B101" s="41"/>
      <c r="C101" s="41"/>
      <c r="D101" s="42"/>
      <c r="E101" s="43"/>
      <c r="F101" s="44"/>
    </row>
    <row r="102" spans="2:6" ht="5.25" customHeight="1" x14ac:dyDescent="0.2">
      <c r="B102" s="24"/>
      <c r="C102" s="24"/>
      <c r="D102" s="25"/>
      <c r="E102" s="45"/>
      <c r="F102" s="44"/>
    </row>
    <row r="103" spans="2:6" s="9" customFormat="1" x14ac:dyDescent="0.2">
      <c r="B103" s="69" t="s">
        <v>48</v>
      </c>
      <c r="C103" s="69"/>
      <c r="D103" s="49"/>
      <c r="E103" s="50"/>
      <c r="F103" s="50"/>
    </row>
    <row r="104" spans="2:6" s="26" customFormat="1" ht="12" x14ac:dyDescent="0.25">
      <c r="B104" s="27"/>
      <c r="C104" s="27"/>
      <c r="D104" s="28"/>
      <c r="E104" s="27"/>
      <c r="F104" s="29"/>
    </row>
    <row r="105" spans="2:6" x14ac:dyDescent="0.2">
      <c r="E105" s="33"/>
      <c r="F105" s="34"/>
    </row>
    <row r="106" spans="2:6" x14ac:dyDescent="0.2">
      <c r="E106" s="32"/>
    </row>
    <row r="107" spans="2:6" x14ac:dyDescent="0.2">
      <c r="B107" s="31"/>
      <c r="C107" s="31"/>
      <c r="E107" s="32"/>
    </row>
    <row r="108" spans="2:6" x14ac:dyDescent="0.2">
      <c r="E108" s="32"/>
    </row>
    <row r="109" spans="2:6" x14ac:dyDescent="0.2">
      <c r="E109" s="32"/>
    </row>
    <row r="110" spans="2:6" x14ac:dyDescent="0.2">
      <c r="E110" s="32"/>
    </row>
    <row r="111" spans="2:6" x14ac:dyDescent="0.2">
      <c r="E111" s="32"/>
    </row>
    <row r="112" spans="2:6" x14ac:dyDescent="0.2">
      <c r="E112" s="32"/>
    </row>
    <row r="113" spans="2:6" x14ac:dyDescent="0.2">
      <c r="E113" s="32"/>
    </row>
    <row r="114" spans="2:6" x14ac:dyDescent="0.2">
      <c r="E114" s="32"/>
    </row>
    <row r="115" spans="2:6" x14ac:dyDescent="0.2">
      <c r="E115" s="32"/>
    </row>
    <row r="116" spans="2:6" x14ac:dyDescent="0.2">
      <c r="E116" s="33"/>
      <c r="F116" s="34"/>
    </row>
    <row r="117" spans="2:6" x14ac:dyDescent="0.2">
      <c r="E117" s="32"/>
    </row>
    <row r="118" spans="2:6" x14ac:dyDescent="0.2">
      <c r="B118" s="31"/>
      <c r="C118" s="31"/>
      <c r="E118" s="32"/>
    </row>
    <row r="119" spans="2:6" x14ac:dyDescent="0.2">
      <c r="E119" s="32"/>
    </row>
    <row r="120" spans="2:6" x14ac:dyDescent="0.2">
      <c r="E120" s="32"/>
    </row>
    <row r="121" spans="2:6" x14ac:dyDescent="0.2">
      <c r="E121" s="32"/>
    </row>
    <row r="122" spans="2:6" x14ac:dyDescent="0.2">
      <c r="E122" s="32"/>
    </row>
    <row r="123" spans="2:6" x14ac:dyDescent="0.2">
      <c r="E123" s="32"/>
    </row>
    <row r="124" spans="2:6" x14ac:dyDescent="0.2">
      <c r="E124" s="32"/>
    </row>
    <row r="125" spans="2:6" x14ac:dyDescent="0.2">
      <c r="E125" s="32"/>
    </row>
    <row r="126" spans="2:6" x14ac:dyDescent="0.2">
      <c r="E126" s="32"/>
    </row>
    <row r="127" spans="2:6" x14ac:dyDescent="0.2">
      <c r="E127" s="32"/>
    </row>
    <row r="128" spans="2:6" x14ac:dyDescent="0.2">
      <c r="E128" s="33"/>
      <c r="F128" s="34"/>
    </row>
    <row r="129" spans="2:6" x14ac:dyDescent="0.2">
      <c r="E129" s="32"/>
    </row>
    <row r="130" spans="2:6" x14ac:dyDescent="0.2">
      <c r="B130" s="31"/>
      <c r="C130" s="31"/>
    </row>
    <row r="132" spans="2:6" x14ac:dyDescent="0.2">
      <c r="E132" s="32"/>
    </row>
    <row r="134" spans="2:6" x14ac:dyDescent="0.2">
      <c r="E134" s="32"/>
    </row>
    <row r="135" spans="2:6" x14ac:dyDescent="0.2">
      <c r="E135" s="33"/>
      <c r="F135" s="34"/>
    </row>
    <row r="136" spans="2:6" x14ac:dyDescent="0.2">
      <c r="B136" s="35"/>
      <c r="C136" s="35"/>
    </row>
    <row r="137" spans="2:6" x14ac:dyDescent="0.2">
      <c r="B137" s="36"/>
      <c r="C137" s="36"/>
    </row>
    <row r="138" spans="2:6" x14ac:dyDescent="0.2">
      <c r="D138" s="37"/>
      <c r="E138" s="38"/>
      <c r="F138" s="34"/>
    </row>
    <row r="143" spans="2:6" ht="12.75" customHeight="1" x14ac:dyDescent="0.2">
      <c r="F143" s="1"/>
    </row>
    <row r="146" spans="2:6" x14ac:dyDescent="0.2">
      <c r="B146" s="36"/>
      <c r="C146" s="36"/>
      <c r="F146" s="1"/>
    </row>
    <row r="147" spans="2:6" x14ac:dyDescent="0.2">
      <c r="D147" s="39"/>
      <c r="E147" s="40"/>
      <c r="F147" s="1"/>
    </row>
  </sheetData>
  <mergeCells count="2">
    <mergeCell ref="B2:F2"/>
    <mergeCell ref="B3:F3"/>
  </mergeCells>
  <phoneticPr fontId="9" type="noConversion"/>
  <pageMargins left="0.59" right="0.34" top="0.62" bottom="1.06" header="0.4921259845" footer="0.4921259845"/>
  <pageSetup paperSize="9" orientation="portrait" horizont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80"/>
  <sheetViews>
    <sheetView tabSelected="1" topLeftCell="A22" workbookViewId="0">
      <selection activeCell="C44" sqref="C44"/>
    </sheetView>
  </sheetViews>
  <sheetFormatPr defaultColWidth="9" defaultRowHeight="11.4" x14ac:dyDescent="0.2"/>
  <cols>
    <col min="1" max="1" width="1.36328125" style="1" customWidth="1"/>
    <col min="2" max="3" width="51.6328125" style="1" customWidth="1"/>
    <col min="4" max="4" width="3.26953125" style="2" customWidth="1"/>
    <col min="5" max="5" width="9.90625" style="3" customWidth="1"/>
    <col min="6" max="6" width="16.08984375" style="4" bestFit="1" customWidth="1"/>
    <col min="7" max="7" width="11.08984375" style="1" customWidth="1"/>
    <col min="8" max="16384" width="9" style="1"/>
  </cols>
  <sheetData>
    <row r="1" spans="2:9" ht="6" customHeight="1" thickBot="1" x14ac:dyDescent="0.25"/>
    <row r="2" spans="2:9" ht="42.75" customHeight="1" x14ac:dyDescent="0.2">
      <c r="B2" s="152" t="s">
        <v>122</v>
      </c>
      <c r="C2" s="158"/>
      <c r="D2" s="153"/>
      <c r="E2" s="153"/>
      <c r="F2" s="154"/>
    </row>
    <row r="3" spans="2:9" ht="3.75" customHeight="1" thickBot="1" x14ac:dyDescent="0.25">
      <c r="B3" s="159"/>
      <c r="C3" s="160"/>
      <c r="D3" s="160"/>
      <c r="E3" s="160"/>
      <c r="F3" s="161"/>
      <c r="G3" s="51"/>
      <c r="H3" s="51"/>
      <c r="I3" s="51"/>
    </row>
    <row r="4" spans="2:9" ht="8.25" customHeight="1" thickBot="1" x14ac:dyDescent="0.25">
      <c r="B4" s="6"/>
      <c r="C4" s="6"/>
      <c r="D4" s="7"/>
      <c r="E4" s="7"/>
      <c r="F4" s="8"/>
    </row>
    <row r="5" spans="2:9" s="5" customFormat="1" ht="10.8" thickBot="1" x14ac:dyDescent="0.25">
      <c r="B5" s="10" t="s">
        <v>0</v>
      </c>
      <c r="C5" s="91"/>
      <c r="D5" s="11" t="s">
        <v>1</v>
      </c>
      <c r="E5" s="12" t="s">
        <v>2</v>
      </c>
      <c r="F5" s="13" t="s">
        <v>3</v>
      </c>
    </row>
    <row r="6" spans="2:9" s="9" customFormat="1" ht="10.8" thickTop="1" x14ac:dyDescent="0.2">
      <c r="B6" s="125" t="s">
        <v>6</v>
      </c>
      <c r="C6" s="118" t="s">
        <v>32</v>
      </c>
      <c r="D6" s="30"/>
      <c r="E6" s="52"/>
      <c r="F6" s="53"/>
    </row>
    <row r="7" spans="2:9" s="9" customFormat="1" ht="264" x14ac:dyDescent="0.2">
      <c r="B7" s="81" t="s">
        <v>64</v>
      </c>
      <c r="C7" s="103" t="s">
        <v>143</v>
      </c>
      <c r="D7" s="15">
        <v>1</v>
      </c>
      <c r="E7" s="18"/>
      <c r="F7" s="17">
        <f>SUM(D7*E7)</f>
        <v>0</v>
      </c>
    </row>
    <row r="8" spans="2:9" ht="48" x14ac:dyDescent="0.2">
      <c r="B8" s="98" t="s">
        <v>10</v>
      </c>
      <c r="C8" s="119" t="s">
        <v>71</v>
      </c>
      <c r="D8" s="15">
        <v>1</v>
      </c>
      <c r="E8" s="20"/>
      <c r="F8" s="19">
        <f>SUM(D8*E8)</f>
        <v>0</v>
      </c>
    </row>
    <row r="9" spans="2:9" ht="36" x14ac:dyDescent="0.2">
      <c r="B9" s="98" t="s">
        <v>127</v>
      </c>
      <c r="C9" s="100" t="s">
        <v>128</v>
      </c>
      <c r="D9" s="15">
        <v>1</v>
      </c>
      <c r="E9" s="18"/>
      <c r="F9" s="19">
        <f>SUM(D9*E9)</f>
        <v>0</v>
      </c>
    </row>
    <row r="10" spans="2:9" ht="12" x14ac:dyDescent="0.2">
      <c r="B10" s="98" t="s">
        <v>129</v>
      </c>
      <c r="C10" s="150" t="s">
        <v>132</v>
      </c>
      <c r="D10" s="15">
        <v>1</v>
      </c>
      <c r="E10" s="20"/>
      <c r="F10" s="19">
        <f>SUM(D10*E10)</f>
        <v>0</v>
      </c>
    </row>
    <row r="11" spans="2:9" ht="12" x14ac:dyDescent="0.2">
      <c r="B11" s="98" t="s">
        <v>130</v>
      </c>
      <c r="C11" s="150" t="s">
        <v>131</v>
      </c>
      <c r="D11" s="15">
        <v>1</v>
      </c>
      <c r="E11" s="20"/>
      <c r="F11" s="19">
        <f>SUM(D11*E11)</f>
        <v>0</v>
      </c>
    </row>
    <row r="12" spans="2:9" s="9" customFormat="1" ht="10.199999999999999" x14ac:dyDescent="0.2">
      <c r="B12" s="120" t="s">
        <v>15</v>
      </c>
      <c r="C12" s="121"/>
      <c r="D12" s="122"/>
      <c r="E12" s="123"/>
      <c r="F12" s="124">
        <f>SUM(F7:F11)</f>
        <v>0</v>
      </c>
    </row>
    <row r="13" spans="2:9" s="9" customFormat="1" ht="6" customHeight="1" x14ac:dyDescent="0.2">
      <c r="B13" s="54"/>
      <c r="C13" s="93"/>
      <c r="D13" s="49"/>
      <c r="E13" s="55"/>
      <c r="F13" s="56"/>
    </row>
    <row r="14" spans="2:9" s="9" customFormat="1" ht="9.75" customHeight="1" x14ac:dyDescent="0.2">
      <c r="B14" s="125" t="s">
        <v>7</v>
      </c>
      <c r="C14" s="126"/>
      <c r="D14" s="15"/>
      <c r="E14" s="57"/>
      <c r="F14" s="58"/>
    </row>
    <row r="15" spans="2:9" s="9" customFormat="1" ht="48" x14ac:dyDescent="0.2">
      <c r="B15" s="98" t="s">
        <v>73</v>
      </c>
      <c r="C15" s="97" t="s">
        <v>72</v>
      </c>
      <c r="D15" s="15">
        <v>25</v>
      </c>
      <c r="E15" s="18"/>
      <c r="F15" s="17">
        <f>SUM(D15*E15)</f>
        <v>0</v>
      </c>
    </row>
    <row r="16" spans="2:9" s="9" customFormat="1" ht="404.25" customHeight="1" x14ac:dyDescent="0.2">
      <c r="B16" s="98" t="s">
        <v>60</v>
      </c>
      <c r="C16" s="97" t="s">
        <v>123</v>
      </c>
      <c r="D16" s="15">
        <v>25</v>
      </c>
      <c r="E16" s="18"/>
      <c r="F16" s="17">
        <f>SUM(D16*E16)</f>
        <v>0</v>
      </c>
    </row>
    <row r="17" spans="2:6" s="9" customFormat="1" ht="10.199999999999999" x14ac:dyDescent="0.2">
      <c r="B17" s="120" t="s">
        <v>15</v>
      </c>
      <c r="C17" s="121"/>
      <c r="D17" s="122"/>
      <c r="E17" s="123"/>
      <c r="F17" s="124">
        <f>SUM(F15:F16)</f>
        <v>0</v>
      </c>
    </row>
    <row r="18" spans="2:6" s="9" customFormat="1" ht="6" customHeight="1" x14ac:dyDescent="0.2">
      <c r="B18" s="63"/>
      <c r="C18" s="94"/>
      <c r="D18" s="60"/>
      <c r="E18" s="64"/>
      <c r="F18" s="65"/>
    </row>
    <row r="19" spans="2:6" s="9" customFormat="1" ht="10.5" customHeight="1" x14ac:dyDescent="0.2">
      <c r="B19" s="125" t="s">
        <v>11</v>
      </c>
      <c r="C19" s="126" t="s">
        <v>89</v>
      </c>
      <c r="D19" s="15"/>
      <c r="E19" s="57"/>
      <c r="F19" s="58"/>
    </row>
    <row r="20" spans="2:6" s="9" customFormat="1" ht="36" x14ac:dyDescent="0.2">
      <c r="B20" s="99" t="s">
        <v>37</v>
      </c>
      <c r="C20" s="97" t="s">
        <v>76</v>
      </c>
      <c r="D20" s="15">
        <v>1</v>
      </c>
      <c r="E20" s="18"/>
      <c r="F20" s="17">
        <f>SUM(D20*E20)</f>
        <v>0</v>
      </c>
    </row>
    <row r="21" spans="2:6" s="9" customFormat="1" ht="10.5" customHeight="1" x14ac:dyDescent="0.2">
      <c r="B21" s="120" t="s">
        <v>15</v>
      </c>
      <c r="C21" s="121"/>
      <c r="D21" s="122"/>
      <c r="E21" s="123"/>
      <c r="F21" s="124">
        <f>SUM(F20:F20)</f>
        <v>0</v>
      </c>
    </row>
    <row r="22" spans="2:6" s="9" customFormat="1" ht="6" customHeight="1" x14ac:dyDescent="0.2">
      <c r="B22" s="14"/>
      <c r="C22" s="92"/>
      <c r="D22" s="15"/>
      <c r="E22" s="18"/>
      <c r="F22" s="22"/>
    </row>
    <row r="23" spans="2:6" s="9" customFormat="1" ht="10.199999999999999" x14ac:dyDescent="0.2">
      <c r="B23" s="125" t="s">
        <v>20</v>
      </c>
      <c r="C23" s="126"/>
      <c r="D23" s="15"/>
      <c r="E23" s="57"/>
      <c r="F23" s="58"/>
    </row>
    <row r="24" spans="2:6" s="9" customFormat="1" ht="12" x14ac:dyDescent="0.2">
      <c r="B24" s="14" t="s">
        <v>133</v>
      </c>
      <c r="C24" s="97"/>
      <c r="D24" s="15">
        <v>1</v>
      </c>
      <c r="E24" s="57"/>
      <c r="F24" s="19">
        <f>SUM(D24*E24)</f>
        <v>0</v>
      </c>
    </row>
    <row r="25" spans="2:6" s="9" customFormat="1" ht="12" x14ac:dyDescent="0.2">
      <c r="B25" s="14" t="s">
        <v>9</v>
      </c>
      <c r="C25" s="97" t="s">
        <v>45</v>
      </c>
      <c r="D25" s="21">
        <v>1</v>
      </c>
      <c r="E25" s="16"/>
      <c r="F25" s="19">
        <f>SUM(D25*E25)</f>
        <v>0</v>
      </c>
    </row>
    <row r="26" spans="2:6" s="9" customFormat="1" ht="12" x14ac:dyDescent="0.2">
      <c r="B26" s="14" t="s">
        <v>126</v>
      </c>
      <c r="C26" s="97"/>
      <c r="D26" s="15">
        <v>1</v>
      </c>
      <c r="E26" s="23"/>
      <c r="F26" s="19">
        <f>SUM(D26*E26)</f>
        <v>0</v>
      </c>
    </row>
    <row r="27" spans="2:6" s="48" customFormat="1" ht="12" customHeight="1" thickBot="1" x14ac:dyDescent="0.25">
      <c r="B27" s="145" t="s">
        <v>16</v>
      </c>
      <c r="C27" s="146"/>
      <c r="D27" s="147"/>
      <c r="E27" s="148"/>
      <c r="F27" s="149">
        <f>SUM(F24:F26)</f>
        <v>0</v>
      </c>
    </row>
    <row r="28" spans="2:6" ht="6" customHeight="1" thickBot="1" x14ac:dyDescent="0.25">
      <c r="B28" s="41"/>
      <c r="C28" s="41"/>
      <c r="D28" s="42"/>
      <c r="E28" s="101"/>
      <c r="F28" s="44"/>
    </row>
    <row r="29" spans="2:6" s="47" customFormat="1" ht="14.4" thickBot="1" x14ac:dyDescent="0.3">
      <c r="B29" s="113" t="s">
        <v>23</v>
      </c>
      <c r="C29" s="141"/>
      <c r="D29" s="142"/>
      <c r="E29" s="141"/>
      <c r="F29" s="115">
        <f>F33/1.21</f>
        <v>0</v>
      </c>
    </row>
    <row r="30" spans="2:6" ht="6" customHeight="1" thickBot="1" x14ac:dyDescent="0.25">
      <c r="B30" s="41"/>
      <c r="C30" s="41"/>
      <c r="D30" s="42"/>
      <c r="E30" s="101"/>
      <c r="F30" s="44"/>
    </row>
    <row r="31" spans="2:6" s="47" customFormat="1" ht="14.4" thickBot="1" x14ac:dyDescent="0.3">
      <c r="B31" s="113" t="s">
        <v>24</v>
      </c>
      <c r="C31" s="141"/>
      <c r="D31" s="142"/>
      <c r="E31" s="141"/>
      <c r="F31" s="115">
        <f>F33-F29</f>
        <v>0</v>
      </c>
    </row>
    <row r="32" spans="2:6" s="26" customFormat="1" ht="6" customHeight="1" thickBot="1" x14ac:dyDescent="0.3">
      <c r="B32" s="27"/>
      <c r="C32" s="27"/>
      <c r="D32" s="28"/>
      <c r="E32" s="27"/>
      <c r="F32" s="29"/>
    </row>
    <row r="33" spans="2:6" s="47" customFormat="1" ht="14.4" thickBot="1" x14ac:dyDescent="0.3">
      <c r="B33" s="113" t="s">
        <v>5</v>
      </c>
      <c r="C33" s="141"/>
      <c r="D33" s="114"/>
      <c r="E33" s="141"/>
      <c r="F33" s="115">
        <f>SUM(F12+F17+F21+F27)</f>
        <v>0</v>
      </c>
    </row>
    <row r="34" spans="2:6" ht="6" customHeight="1" x14ac:dyDescent="0.2">
      <c r="B34" s="41"/>
      <c r="C34" s="41"/>
      <c r="D34" s="42"/>
      <c r="E34" s="43"/>
      <c r="F34" s="44"/>
    </row>
    <row r="35" spans="2:6" ht="5.25" customHeight="1" x14ac:dyDescent="0.2">
      <c r="B35" s="24"/>
      <c r="C35" s="24"/>
      <c r="D35" s="25"/>
      <c r="E35" s="45"/>
      <c r="F35" s="44"/>
    </row>
    <row r="36" spans="2:6" s="9" customFormat="1" x14ac:dyDescent="0.2">
      <c r="B36" s="69" t="s">
        <v>48</v>
      </c>
      <c r="C36" s="69"/>
      <c r="D36" s="49"/>
      <c r="E36" s="50"/>
      <c r="F36" s="50"/>
    </row>
    <row r="37" spans="2:6" s="26" customFormat="1" ht="12" x14ac:dyDescent="0.25">
      <c r="B37" s="27"/>
      <c r="C37" s="27"/>
      <c r="D37" s="28"/>
      <c r="E37" s="27"/>
      <c r="F37" s="29"/>
    </row>
    <row r="38" spans="2:6" x14ac:dyDescent="0.2">
      <c r="E38" s="33"/>
      <c r="F38" s="34"/>
    </row>
    <row r="39" spans="2:6" x14ac:dyDescent="0.2">
      <c r="B39" s="1" t="s">
        <v>144</v>
      </c>
      <c r="E39" s="32"/>
    </row>
    <row r="40" spans="2:6" x14ac:dyDescent="0.2">
      <c r="B40" s="31"/>
      <c r="C40" s="31"/>
      <c r="E40" s="32"/>
    </row>
    <row r="41" spans="2:6" x14ac:dyDescent="0.2">
      <c r="E41" s="32"/>
    </row>
    <row r="42" spans="2:6" x14ac:dyDescent="0.2">
      <c r="E42" s="32"/>
    </row>
    <row r="43" spans="2:6" x14ac:dyDescent="0.2">
      <c r="E43" s="32"/>
    </row>
    <row r="44" spans="2:6" x14ac:dyDescent="0.2">
      <c r="E44" s="32"/>
    </row>
    <row r="45" spans="2:6" x14ac:dyDescent="0.2">
      <c r="E45" s="32"/>
    </row>
    <row r="46" spans="2:6" x14ac:dyDescent="0.2">
      <c r="E46" s="32"/>
    </row>
    <row r="47" spans="2:6" x14ac:dyDescent="0.2">
      <c r="E47" s="32"/>
    </row>
    <row r="48" spans="2:6" x14ac:dyDescent="0.2">
      <c r="E48" s="32"/>
    </row>
    <row r="49" spans="2:6" x14ac:dyDescent="0.2">
      <c r="E49" s="33"/>
      <c r="F49" s="34"/>
    </row>
    <row r="50" spans="2:6" x14ac:dyDescent="0.2">
      <c r="E50" s="32"/>
    </row>
    <row r="51" spans="2:6" x14ac:dyDescent="0.2">
      <c r="B51" s="31"/>
      <c r="C51" s="31"/>
      <c r="E51" s="32"/>
    </row>
    <row r="52" spans="2:6" x14ac:dyDescent="0.2">
      <c r="E52" s="32"/>
    </row>
    <row r="53" spans="2:6" x14ac:dyDescent="0.2">
      <c r="E53" s="32"/>
    </row>
    <row r="54" spans="2:6" x14ac:dyDescent="0.2">
      <c r="E54" s="32"/>
    </row>
    <row r="55" spans="2:6" x14ac:dyDescent="0.2">
      <c r="E55" s="32"/>
    </row>
    <row r="56" spans="2:6" x14ac:dyDescent="0.2">
      <c r="E56" s="32"/>
    </row>
    <row r="57" spans="2:6" x14ac:dyDescent="0.2">
      <c r="E57" s="32"/>
    </row>
    <row r="58" spans="2:6" x14ac:dyDescent="0.2">
      <c r="E58" s="32"/>
    </row>
    <row r="59" spans="2:6" x14ac:dyDescent="0.2">
      <c r="E59" s="32"/>
    </row>
    <row r="60" spans="2:6" x14ac:dyDescent="0.2">
      <c r="E60" s="32"/>
    </row>
    <row r="61" spans="2:6" x14ac:dyDescent="0.2">
      <c r="E61" s="33"/>
      <c r="F61" s="34"/>
    </row>
    <row r="62" spans="2:6" x14ac:dyDescent="0.2">
      <c r="E62" s="32"/>
    </row>
    <row r="63" spans="2:6" x14ac:dyDescent="0.2">
      <c r="B63" s="31"/>
      <c r="C63" s="31"/>
    </row>
    <row r="65" spans="2:6" x14ac:dyDescent="0.2">
      <c r="E65" s="32"/>
    </row>
    <row r="67" spans="2:6" x14ac:dyDescent="0.2">
      <c r="E67" s="32"/>
    </row>
    <row r="68" spans="2:6" x14ac:dyDescent="0.2">
      <c r="E68" s="33"/>
      <c r="F68" s="34"/>
    </row>
    <row r="69" spans="2:6" x14ac:dyDescent="0.2">
      <c r="B69" s="35"/>
      <c r="C69" s="35"/>
    </row>
    <row r="70" spans="2:6" x14ac:dyDescent="0.2">
      <c r="B70" s="36"/>
      <c r="C70" s="36"/>
    </row>
    <row r="71" spans="2:6" x14ac:dyDescent="0.2">
      <c r="D71" s="37"/>
      <c r="E71" s="38"/>
      <c r="F71" s="34"/>
    </row>
    <row r="76" spans="2:6" ht="12.75" customHeight="1" x14ac:dyDescent="0.2">
      <c r="F76" s="1"/>
    </row>
    <row r="79" spans="2:6" x14ac:dyDescent="0.2">
      <c r="B79" s="36"/>
      <c r="C79" s="36"/>
      <c r="F79" s="1"/>
    </row>
    <row r="80" spans="2:6" x14ac:dyDescent="0.2">
      <c r="D80" s="39"/>
      <c r="E80" s="40"/>
      <c r="F80" s="1"/>
    </row>
  </sheetData>
  <mergeCells count="2">
    <mergeCell ref="B2:F2"/>
    <mergeCell ref="B3:F3"/>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Rekapitulace</vt:lpstr>
      <vt:lpstr>FY-CHE učebna</vt:lpstr>
      <vt:lpstr>PC učebna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stary</cp:lastModifiedBy>
  <cp:lastPrinted>2017-04-10T10:30:16Z</cp:lastPrinted>
  <dcterms:created xsi:type="dcterms:W3CDTF">2005-03-09T06:47:35Z</dcterms:created>
  <dcterms:modified xsi:type="dcterms:W3CDTF">2018-06-07T10:01:24Z</dcterms:modified>
</cp:coreProperties>
</file>